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\YandexDisk\ПРАЙС НАШ\"/>
    </mc:Choice>
  </mc:AlternateContent>
  <xr:revisionPtr revIDLastSave="0" documentId="13_ncr:1_{A87BCC19-9FE0-46AA-86A0-BE775A5480E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52" i="1" l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D316" i="1"/>
  <c r="F315" i="1"/>
  <c r="F314" i="1"/>
  <c r="F312" i="1"/>
  <c r="F311" i="1"/>
  <c r="F310" i="1"/>
  <c r="F309" i="1"/>
  <c r="F308" i="1"/>
  <c r="F307" i="1"/>
  <c r="F306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7" i="1"/>
  <c r="F286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D246" i="1"/>
  <c r="F245" i="1"/>
  <c r="F244" i="1"/>
  <c r="F243" i="1"/>
  <c r="F241" i="1"/>
  <c r="F240" i="1"/>
  <c r="F239" i="1"/>
  <c r="F238" i="1"/>
  <c r="D238" i="1"/>
  <c r="F237" i="1"/>
  <c r="D237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D204" i="1"/>
  <c r="F203" i="1"/>
  <c r="F202" i="1"/>
  <c r="F201" i="1"/>
  <c r="F200" i="1"/>
  <c r="F199" i="1"/>
  <c r="D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F184" i="1"/>
  <c r="F183" i="1"/>
  <c r="F182" i="1"/>
  <c r="F181" i="1"/>
  <c r="F180" i="1"/>
  <c r="D180" i="1"/>
  <c r="F179" i="1"/>
  <c r="D179" i="1"/>
  <c r="F178" i="1"/>
  <c r="D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D166" i="1"/>
  <c r="F165" i="1"/>
  <c r="F164" i="1"/>
  <c r="F163" i="1"/>
  <c r="F161" i="1"/>
  <c r="F160" i="1"/>
  <c r="F159" i="1"/>
  <c r="D159" i="1"/>
  <c r="F158" i="1"/>
  <c r="F157" i="1"/>
  <c r="F156" i="1"/>
  <c r="F155" i="1"/>
  <c r="F154" i="1"/>
  <c r="F153" i="1"/>
  <c r="F152" i="1"/>
  <c r="F151" i="1"/>
  <c r="F150" i="1"/>
  <c r="D150" i="1"/>
  <c r="F149" i="1"/>
  <c r="D149" i="1"/>
  <c r="F148" i="1"/>
  <c r="F147" i="1"/>
  <c r="F146" i="1"/>
  <c r="F145" i="1"/>
  <c r="F144" i="1"/>
  <c r="F143" i="1"/>
  <c r="F142" i="1"/>
  <c r="D142" i="1"/>
  <c r="F141" i="1"/>
  <c r="D141" i="1"/>
  <c r="F140" i="1"/>
  <c r="D140" i="1"/>
  <c r="F139" i="1"/>
  <c r="F138" i="1"/>
  <c r="F137" i="1"/>
  <c r="F136" i="1"/>
  <c r="F135" i="1"/>
  <c r="F134" i="1"/>
  <c r="D134" i="1"/>
  <c r="F133" i="1"/>
  <c r="D133" i="1"/>
  <c r="F132" i="1"/>
  <c r="D132" i="1"/>
  <c r="F131" i="1"/>
  <c r="F130" i="1"/>
  <c r="F129" i="1"/>
  <c r="F128" i="1"/>
  <c r="D128" i="1"/>
  <c r="F127" i="1"/>
  <c r="D127" i="1"/>
  <c r="F126" i="1"/>
  <c r="F124" i="1"/>
  <c r="D124" i="1"/>
  <c r="F123" i="1"/>
  <c r="F122" i="1"/>
  <c r="D122" i="1"/>
  <c r="F121" i="1"/>
  <c r="F120" i="1"/>
  <c r="F119" i="1"/>
  <c r="F118" i="1"/>
  <c r="F117" i="1"/>
  <c r="F116" i="1"/>
  <c r="F115" i="1"/>
  <c r="F114" i="1"/>
  <c r="F113" i="1"/>
  <c r="D113" i="1"/>
  <c r="F112" i="1"/>
  <c r="F111" i="1"/>
  <c r="F110" i="1"/>
  <c r="F109" i="1"/>
  <c r="F108" i="1"/>
  <c r="F107" i="1"/>
  <c r="D107" i="1"/>
  <c r="F106" i="1"/>
  <c r="F105" i="1"/>
  <c r="D105" i="1"/>
  <c r="F104" i="1"/>
  <c r="D104" i="1"/>
  <c r="F103" i="1"/>
  <c r="D103" i="1"/>
  <c r="F102" i="1"/>
  <c r="D102" i="1"/>
  <c r="F101" i="1"/>
  <c r="F100" i="1"/>
  <c r="F99" i="1"/>
  <c r="D99" i="1"/>
  <c r="F98" i="1"/>
  <c r="F97" i="1"/>
  <c r="D97" i="1"/>
  <c r="F96" i="1"/>
  <c r="D96" i="1"/>
  <c r="F95" i="1"/>
  <c r="D95" i="1"/>
  <c r="F94" i="1"/>
  <c r="F93" i="1"/>
  <c r="D93" i="1"/>
  <c r="F92" i="1"/>
  <c r="D92" i="1"/>
  <c r="F91" i="1"/>
  <c r="F90" i="1"/>
  <c r="F89" i="1"/>
  <c r="F88" i="1"/>
  <c r="D88" i="1"/>
  <c r="F87" i="1"/>
  <c r="F86" i="1"/>
  <c r="D86" i="1"/>
  <c r="F85" i="1"/>
  <c r="D85" i="1"/>
  <c r="F84" i="1"/>
  <c r="F83" i="1"/>
  <c r="F82" i="1"/>
  <c r="D82" i="1"/>
  <c r="F81" i="1"/>
  <c r="D81" i="1"/>
  <c r="F80" i="1"/>
  <c r="D80" i="1"/>
  <c r="F79" i="1"/>
  <c r="D79" i="1"/>
  <c r="F78" i="1"/>
  <c r="F77" i="1"/>
  <c r="F76" i="1"/>
  <c r="F75" i="1"/>
  <c r="D75" i="1"/>
  <c r="F74" i="1"/>
  <c r="F73" i="1"/>
  <c r="F72" i="1"/>
  <c r="F71" i="1"/>
  <c r="D71" i="1"/>
  <c r="F70" i="1"/>
  <c r="D70" i="1"/>
  <c r="F69" i="1"/>
  <c r="D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2" i="1"/>
  <c r="F41" i="1"/>
  <c r="F40" i="1"/>
  <c r="F39" i="1"/>
  <c r="F37" i="1"/>
  <c r="F36" i="1"/>
  <c r="F35" i="1"/>
  <c r="F34" i="1"/>
  <c r="F33" i="1"/>
  <c r="F32" i="1"/>
  <c r="F31" i="1"/>
  <c r="F30" i="1"/>
  <c r="F28" i="1"/>
  <c r="F27" i="1"/>
  <c r="F26" i="1"/>
  <c r="F23" i="1"/>
  <c r="F22" i="1"/>
  <c r="F20" i="1"/>
  <c r="F19" i="1"/>
  <c r="F18" i="1"/>
  <c r="F17" i="1"/>
  <c r="F16" i="1"/>
  <c r="F15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<sst xmlns="http://schemas.openxmlformats.org/spreadsheetml/2006/main" count="1013" uniqueCount="396">
  <si>
    <t>Режем в своем цехе на ленточных пилах AMADA, BEKAMAK. Быстро, точно, недорого! Окно до 1000х1100.
Порезка осуществляется в сроки до 10 дней в зависимости от объема заказа.
Имеем возможность изготовления поковок в разумные сроки.  </t>
  </si>
  <si>
    <t>Склад</t>
  </si>
  <si>
    <t>Марка</t>
  </si>
  <si>
    <t>Размер</t>
  </si>
  <si>
    <t>Вес, кг</t>
  </si>
  <si>
    <t>Цена, рубли без НДС</t>
  </si>
  <si>
    <t>Цена, рубли с НДС</t>
  </si>
  <si>
    <t>Владимир</t>
  </si>
  <si>
    <t>ст.45</t>
  </si>
  <si>
    <t>ст.35</t>
  </si>
  <si>
    <t>ст.20</t>
  </si>
  <si>
    <t>ф590х65</t>
  </si>
  <si>
    <t> </t>
  </si>
  <si>
    <t>130х220х310(345)</t>
  </si>
  <si>
    <t>12ХН3А</t>
  </si>
  <si>
    <t>40ХН2МА</t>
  </si>
  <si>
    <t>60С2ХФА</t>
  </si>
  <si>
    <t>40Х</t>
  </si>
  <si>
    <t>ф200х35+ф200/ф40х60</t>
  </si>
  <si>
    <t>45Х</t>
  </si>
  <si>
    <t>38ХН3МФА</t>
  </si>
  <si>
    <t>ф375х120</t>
  </si>
  <si>
    <t>ф420х40</t>
  </si>
  <si>
    <t>20Х </t>
  </si>
  <si>
    <t>ф730х55</t>
  </si>
  <si>
    <t>ф730/ф530х380</t>
  </si>
  <si>
    <t>ф840/ф220х170 мех/обр</t>
  </si>
  <si>
    <t>12Х2Н4А</t>
  </si>
  <si>
    <t>Х12МФ</t>
  </si>
  <si>
    <t>4Х5МФС</t>
  </si>
  <si>
    <t>4Х4ВМФС (ДИ22)</t>
  </si>
  <si>
    <t>У8 </t>
  </si>
  <si>
    <t>7Х3</t>
  </si>
  <si>
    <t>8Х3</t>
  </si>
  <si>
    <t>У10А</t>
  </si>
  <si>
    <t>ф70х3360</t>
  </si>
  <si>
    <t>4Х5В2ФС</t>
  </si>
  <si>
    <t>У8А</t>
  </si>
  <si>
    <t>ф120х1695</t>
  </si>
  <si>
    <t>4Х5МФ1С</t>
  </si>
  <si>
    <t>9Х1</t>
  </si>
  <si>
    <t>ф200х270+ф240х110</t>
  </si>
  <si>
    <t>ф490х460</t>
  </si>
  <si>
    <t>У7А</t>
  </si>
  <si>
    <t>ф560х470</t>
  </si>
  <si>
    <t>5ХНМ</t>
  </si>
  <si>
    <t>9Х1 (9ХФ)</t>
  </si>
  <si>
    <t>ф630(660)х350</t>
  </si>
  <si>
    <t>ф780х105</t>
  </si>
  <si>
    <t>ф790х100</t>
  </si>
  <si>
    <t>ф1000/ф150х70</t>
  </si>
  <si>
    <t>ф1000/ф560х100 - 2шт</t>
  </si>
  <si>
    <t>20х100х220</t>
  </si>
  <si>
    <t>40х130х590</t>
  </si>
  <si>
    <t>55х125х380</t>
  </si>
  <si>
    <t>65х105х430</t>
  </si>
  <si>
    <t>105х150х420</t>
  </si>
  <si>
    <t>130х220х395</t>
  </si>
  <si>
    <t>180х180х625</t>
  </si>
  <si>
    <t>5Х3В3МФС (ДИ23)</t>
  </si>
  <si>
    <t>20(30)х645х1120</t>
  </si>
  <si>
    <t>6ХВ2С</t>
  </si>
  <si>
    <t>100х250х330</t>
  </si>
  <si>
    <t>100х240х540</t>
  </si>
  <si>
    <t>55х100х290</t>
  </si>
  <si>
    <t>У8</t>
  </si>
  <si>
    <t>12Х1МФ</t>
  </si>
  <si>
    <t>ф180х655</t>
  </si>
  <si>
    <t>06Х15Н6МВФБ (ВНС16)</t>
  </si>
  <si>
    <t>ф380(405)х1000</t>
  </si>
  <si>
    <t>20Х13</t>
  </si>
  <si>
    <t>ф570х230 </t>
  </si>
  <si>
    <t>Режем в своем цехе на ленточных пилах AMADA, BEKAMAK. Быстро, точно, недорого! Окно до 1000х1100.</t>
  </si>
  <si>
    <t>34ХН1МА</t>
  </si>
  <si>
    <t>ф420/ф227х462 брак</t>
  </si>
  <si>
    <t>ф205х250 м/о</t>
  </si>
  <si>
    <t>30ХГСА</t>
  </si>
  <si>
    <t>120х295х730</t>
  </si>
  <si>
    <t>ф100х1405</t>
  </si>
  <si>
    <t>290х290х390</t>
  </si>
  <si>
    <t>ф630х150</t>
  </si>
  <si>
    <t>200х320х420</t>
  </si>
  <si>
    <t>ф405х155</t>
  </si>
  <si>
    <t xml:space="preserve">195х315х340 </t>
  </si>
  <si>
    <t>ф170х3840</t>
  </si>
  <si>
    <t>13х350х620</t>
  </si>
  <si>
    <t>105х340х540</t>
  </si>
  <si>
    <t>105х340х485</t>
  </si>
  <si>
    <t>ф580х125</t>
  </si>
  <si>
    <t>13х300х450</t>
  </si>
  <si>
    <t>ф50х(2215, 4315, 4315)</t>
  </si>
  <si>
    <t>ф50х(2935, 2940, 2940, 2940)</t>
  </si>
  <si>
    <t>Ф90х(2210, 900)</t>
  </si>
  <si>
    <t>43х165х550</t>
  </si>
  <si>
    <t>135(160)х200х380</t>
  </si>
  <si>
    <t>90х210х395</t>
  </si>
  <si>
    <t>180х210х310</t>
  </si>
  <si>
    <t>ф100х2360</t>
  </si>
  <si>
    <t>45х465х610</t>
  </si>
  <si>
    <t>45х470х620</t>
  </si>
  <si>
    <t>150(170)х180х400</t>
  </si>
  <si>
    <t>ф720/ф520х220</t>
  </si>
  <si>
    <t>9х165х610</t>
  </si>
  <si>
    <t>55х60х970</t>
  </si>
  <si>
    <t>70х90х525</t>
  </si>
  <si>
    <t>ф460/ф275х410 = 2шт, мех/обр.</t>
  </si>
  <si>
    <t>25х355х360</t>
  </si>
  <si>
    <t xml:space="preserve"> </t>
  </si>
  <si>
    <t>20х165х610</t>
  </si>
  <si>
    <t>110х145х305</t>
  </si>
  <si>
    <t>ф680х175</t>
  </si>
  <si>
    <t>40х335х655</t>
  </si>
  <si>
    <t>270х270х275</t>
  </si>
  <si>
    <t>70х360х455</t>
  </si>
  <si>
    <t>ф50х(4270, 4230, 4320)</t>
  </si>
  <si>
    <t>ф50х520</t>
  </si>
  <si>
    <t>15х645х1120</t>
  </si>
  <si>
    <t>40х235х325</t>
  </si>
  <si>
    <t>60х175х255</t>
  </si>
  <si>
    <t>240х600х675</t>
  </si>
  <si>
    <t>ф360х2030</t>
  </si>
  <si>
    <t>80х200х205</t>
  </si>
  <si>
    <t>160х355х390</t>
  </si>
  <si>
    <t>ф900/ф650х50</t>
  </si>
  <si>
    <t>375х500х500</t>
  </si>
  <si>
    <t>105х350х375</t>
  </si>
  <si>
    <t>ф50х(3040, 2940, 3060)</t>
  </si>
  <si>
    <t>60х200х370</t>
  </si>
  <si>
    <t>230(240)х240х1700</t>
  </si>
  <si>
    <t>1.2083 EN (40Х13)</t>
  </si>
  <si>
    <t>47х190х205</t>
  </si>
  <si>
    <t>120х245х320</t>
  </si>
  <si>
    <t>ф360(345)х310</t>
  </si>
  <si>
    <t>160х295х340</t>
  </si>
  <si>
    <t>95х280х360</t>
  </si>
  <si>
    <t>ф320х75</t>
  </si>
  <si>
    <t>35х220х305</t>
  </si>
  <si>
    <t>ф270(280)х(300, 220)</t>
  </si>
  <si>
    <t>ф340х220</t>
  </si>
  <si>
    <t>ООО "ВладМетЦентр"                           Тел. +7 (4922) 77-77-88.                                     E-MAIL: v777788@mail.ru</t>
  </si>
  <si>
    <t>ф100х240</t>
  </si>
  <si>
    <t>ф340х53 - 2 шт.</t>
  </si>
  <si>
    <t xml:space="preserve">30х455х545 </t>
  </si>
  <si>
    <t>85х300х315</t>
  </si>
  <si>
    <t>ф95х(2830, 4515)</t>
  </si>
  <si>
    <t>40х330х330</t>
  </si>
  <si>
    <t>ф460х2900</t>
  </si>
  <si>
    <t>14х150х610</t>
  </si>
  <si>
    <t>25х175х335</t>
  </si>
  <si>
    <t>50х475х495</t>
  </si>
  <si>
    <t>ф290х(2090, 3130)</t>
  </si>
  <si>
    <t>ф410х40</t>
  </si>
  <si>
    <t>ф12х(4800 - 5000)</t>
  </si>
  <si>
    <t>ф14х(5400 - 5600)</t>
  </si>
  <si>
    <t>ф18х(2670 - 5500)</t>
  </si>
  <si>
    <t>ф20х(1800 - 5800)</t>
  </si>
  <si>
    <t>ф22х(2740 - 5700)</t>
  </si>
  <si>
    <t>60х300х390</t>
  </si>
  <si>
    <t>ф215х1450</t>
  </si>
  <si>
    <t>ф390(400)х255</t>
  </si>
  <si>
    <t>40х145х475</t>
  </si>
  <si>
    <t>50х610х(4805, 1170)</t>
  </si>
  <si>
    <t>175х290х395</t>
  </si>
  <si>
    <t>40х500х590</t>
  </si>
  <si>
    <t>50х460х505</t>
  </si>
  <si>
    <t>50х250х340</t>
  </si>
  <si>
    <t>ф165х765</t>
  </si>
  <si>
    <t>ф340х2275</t>
  </si>
  <si>
    <t>165х445х2120</t>
  </si>
  <si>
    <t>20х610х(3250, 3250)</t>
  </si>
  <si>
    <t>170х610х705</t>
  </si>
  <si>
    <t>ф80х90</t>
  </si>
  <si>
    <t>ф280х5340</t>
  </si>
  <si>
    <t>90х660х4345</t>
  </si>
  <si>
    <t>90х660х4370</t>
  </si>
  <si>
    <t>18х610х(3650, 2970, 3165, 2540, 2670)</t>
  </si>
  <si>
    <t>25х710х(5225, 2370)</t>
  </si>
  <si>
    <t>60х300х305</t>
  </si>
  <si>
    <t>35х225х300</t>
  </si>
  <si>
    <t>1.2714 EN (5ХНМ2)</t>
  </si>
  <si>
    <t>60х405х800</t>
  </si>
  <si>
    <t xml:space="preserve">ф65х2300 </t>
  </si>
  <si>
    <t>ф165х250</t>
  </si>
  <si>
    <t>80х430х445</t>
  </si>
  <si>
    <t>80х585х660</t>
  </si>
  <si>
    <t xml:space="preserve">125х430х610 </t>
  </si>
  <si>
    <t>25х435х625</t>
  </si>
  <si>
    <t>ф155х140 брак</t>
  </si>
  <si>
    <t>40х295х610</t>
  </si>
  <si>
    <t>14х560х4245</t>
  </si>
  <si>
    <t>90х610х1195</t>
  </si>
  <si>
    <t>ф220х(5030, 5010)</t>
  </si>
  <si>
    <t>14x610х(3910, 4590, 3885)</t>
  </si>
  <si>
    <t>20х245х405</t>
  </si>
  <si>
    <t>115х145х270</t>
  </si>
  <si>
    <t>120х260х325</t>
  </si>
  <si>
    <t>ф55х(1225 - 5030)</t>
  </si>
  <si>
    <t>ф350х2430</t>
  </si>
  <si>
    <t>110х610х640</t>
  </si>
  <si>
    <t>40х495х610</t>
  </si>
  <si>
    <t>50х610х705</t>
  </si>
  <si>
    <t>12х610х2690</t>
  </si>
  <si>
    <t>ф75х(850 - 3505)</t>
  </si>
  <si>
    <t>ф370х5190</t>
  </si>
  <si>
    <t>20х610х660</t>
  </si>
  <si>
    <t>25х610х835</t>
  </si>
  <si>
    <t>25х610х915</t>
  </si>
  <si>
    <t>30х355х355</t>
  </si>
  <si>
    <t>30х610х1175</t>
  </si>
  <si>
    <t>30х610х4740</t>
  </si>
  <si>
    <t>30х610х4800</t>
  </si>
  <si>
    <t>40х610х1165</t>
  </si>
  <si>
    <t>40х610х1225</t>
  </si>
  <si>
    <t>40х610х(3340, 3340, 3475)</t>
  </si>
  <si>
    <t>40х610х(3615, 3510, 3580)</t>
  </si>
  <si>
    <t>40х610х4485</t>
  </si>
  <si>
    <t>28х605х(3515, 3400, 2575)</t>
  </si>
  <si>
    <t>40х300х1050</t>
  </si>
  <si>
    <t>ф440х3290</t>
  </si>
  <si>
    <t>95х225х315</t>
  </si>
  <si>
    <t>150х400х515</t>
  </si>
  <si>
    <t>85х470х4325</t>
  </si>
  <si>
    <t>115х340х510</t>
  </si>
  <si>
    <t>120х215х340</t>
  </si>
  <si>
    <t>125х260х380</t>
  </si>
  <si>
    <t>ф140х(4265, 4375, 4270)</t>
  </si>
  <si>
    <t>30х430х515</t>
  </si>
  <si>
    <t>105х305х505</t>
  </si>
  <si>
    <t>ф45х(3950 - 5670)</t>
  </si>
  <si>
    <t>ф70х(3650 - 4340)</t>
  </si>
  <si>
    <t>ф80х(3315 - 4165)</t>
  </si>
  <si>
    <t>ф90х(2825, 2965, 2745, 2945)</t>
  </si>
  <si>
    <t>ф130х(3405, 3445, 3430)</t>
  </si>
  <si>
    <t>30х455х510</t>
  </si>
  <si>
    <t>70х660х3650</t>
  </si>
  <si>
    <t>145х610х1020</t>
  </si>
  <si>
    <t>60х610х775</t>
  </si>
  <si>
    <t>95х195х560</t>
  </si>
  <si>
    <t>220х240х500</t>
  </si>
  <si>
    <t>50х320х545</t>
  </si>
  <si>
    <t>25х350х715</t>
  </si>
  <si>
    <t>25x610х3775</t>
  </si>
  <si>
    <t>200х240х330</t>
  </si>
  <si>
    <t>240х510х645</t>
  </si>
  <si>
    <t>ф60х(1570 - 5160)</t>
  </si>
  <si>
    <t>55х385х480</t>
  </si>
  <si>
    <t>90х535х660</t>
  </si>
  <si>
    <t>ф40х(4365 - 5325)</t>
  </si>
  <si>
    <t>ф135х1835</t>
  </si>
  <si>
    <t>ф310х2435</t>
  </si>
  <si>
    <t>80х190х750</t>
  </si>
  <si>
    <t>85х610х2860</t>
  </si>
  <si>
    <t>90х315х405</t>
  </si>
  <si>
    <t>105х505х525</t>
  </si>
  <si>
    <t>ф210х(4620, 3145)</t>
  </si>
  <si>
    <t>ф550х(330, 665)</t>
  </si>
  <si>
    <t>40х610х(3475, 2380, 3000)</t>
  </si>
  <si>
    <t xml:space="preserve">70х305х405 </t>
  </si>
  <si>
    <t>70х660х(2150, 3380, 3435, 3380)</t>
  </si>
  <si>
    <t>80х305х950</t>
  </si>
  <si>
    <t xml:space="preserve">85х405х510 </t>
  </si>
  <si>
    <t>180х710х2590</t>
  </si>
  <si>
    <t>ф270х(4845, 2120)</t>
  </si>
  <si>
    <t>90х305х830</t>
  </si>
  <si>
    <t>90х660х1390</t>
  </si>
  <si>
    <t>ф390х265</t>
  </si>
  <si>
    <t>ф110х95</t>
  </si>
  <si>
    <t>ф300х3775</t>
  </si>
  <si>
    <t>30х205х955</t>
  </si>
  <si>
    <t>90х610х670</t>
  </si>
  <si>
    <t>20х355х610</t>
  </si>
  <si>
    <t>20х610х3420</t>
  </si>
  <si>
    <t>30х455х610</t>
  </si>
  <si>
    <t>30х610х655</t>
  </si>
  <si>
    <t>35х605(610)х(4050, 2105, 4110)</t>
  </si>
  <si>
    <t>40х185х1000</t>
  </si>
  <si>
    <t>40х340х610</t>
  </si>
  <si>
    <t>50х710х3735</t>
  </si>
  <si>
    <t>70х435х1000</t>
  </si>
  <si>
    <t>125х620х1570</t>
  </si>
  <si>
    <t>ф65х(3585 - 4020) обточен</t>
  </si>
  <si>
    <t>ф110х105</t>
  </si>
  <si>
    <t>50х465х1000</t>
  </si>
  <si>
    <t>ф210х3365</t>
  </si>
  <si>
    <t>ф12х(1565 - 4700)</t>
  </si>
  <si>
    <t>ф30х(3680 - 5565)</t>
  </si>
  <si>
    <t>ф60х(3000 - 5190)</t>
  </si>
  <si>
    <t>ф85х(2695 - 4190)</t>
  </si>
  <si>
    <t>ф120х625</t>
  </si>
  <si>
    <t>ф120х(3875, 1770, 4090, 3755)</t>
  </si>
  <si>
    <t>ф130х(3465,1730, 3155, 3140)</t>
  </si>
  <si>
    <t>ф180х(4150, 4220, 4290)</t>
  </si>
  <si>
    <t>ф250х4295</t>
  </si>
  <si>
    <t>50х610х3770</t>
  </si>
  <si>
    <t>160х610х4550</t>
  </si>
  <si>
    <t>ф100х3180</t>
  </si>
  <si>
    <t>ф200х(4755, 1835)</t>
  </si>
  <si>
    <t>ф280х(340, 1620)</t>
  </si>
  <si>
    <t>10х610х3785</t>
  </si>
  <si>
    <t>в пути</t>
  </si>
  <si>
    <t>ф25</t>
  </si>
  <si>
    <t>ф50</t>
  </si>
  <si>
    <t>ф130</t>
  </si>
  <si>
    <t>ф140х(4285, 3490, 4275)</t>
  </si>
  <si>
    <t>ф140</t>
  </si>
  <si>
    <t>ф150</t>
  </si>
  <si>
    <t xml:space="preserve">ф160 </t>
  </si>
  <si>
    <t>ф180</t>
  </si>
  <si>
    <t>ф240</t>
  </si>
  <si>
    <t xml:space="preserve">ф320 </t>
  </si>
  <si>
    <t>ф330х2345</t>
  </si>
  <si>
    <t>30х610</t>
  </si>
  <si>
    <t>45х610</t>
  </si>
  <si>
    <t>50х610</t>
  </si>
  <si>
    <t>ф100х365</t>
  </si>
  <si>
    <t>ф510х1680</t>
  </si>
  <si>
    <t>10х610х(3610, 3515, 1410, 3955)</t>
  </si>
  <si>
    <t>20х610х(3200, 2280, 3135)</t>
  </si>
  <si>
    <t>30х610х970</t>
  </si>
  <si>
    <t>30х610х(4530, 2415)</t>
  </si>
  <si>
    <t>40х325х610</t>
  </si>
  <si>
    <t>80х290х455</t>
  </si>
  <si>
    <t>80х660х725</t>
  </si>
  <si>
    <t>140х590х715</t>
  </si>
  <si>
    <t>175х480х565 опл.</t>
  </si>
  <si>
    <t>205х610х920</t>
  </si>
  <si>
    <t>335х335х1180 опл.</t>
  </si>
  <si>
    <t>ф120х1045</t>
  </si>
  <si>
    <t>ф150х(3125, 4195, 3990, 4135)</t>
  </si>
  <si>
    <t xml:space="preserve">ф190х(2770, 4360)  </t>
  </si>
  <si>
    <t>ф250х4010</t>
  </si>
  <si>
    <t>35х415х485</t>
  </si>
  <si>
    <t>40х385х610</t>
  </si>
  <si>
    <t>50х275х545</t>
  </si>
  <si>
    <t>ф50х1460</t>
  </si>
  <si>
    <t>КОНСТРУКЦИОННАЯ КАЧЕСТВЕННАЯ СТАЛЬ</t>
  </si>
  <si>
    <t>КРУГЛЫЕ ПОКОВКИ</t>
  </si>
  <si>
    <t>ПЛИТЫ ПОКОВКИ</t>
  </si>
  <si>
    <t>ЗАГОТОВКИ</t>
  </si>
  <si>
    <t>КОНСТРУКЦИОННАЯ ЛЕГИРОВАННАЯ СТАЛЬ</t>
  </si>
  <si>
    <t>КРУГЛЫЙ ПРОКАТ</t>
  </si>
  <si>
    <t>ИНСТРУМЕНТАЛЬНАЯ СТАЛЬ</t>
  </si>
  <si>
    <r>
      <t xml:space="preserve">Х12МФ: </t>
    </r>
    <r>
      <rPr>
        <sz val="11"/>
        <rFont val="Calibri"/>
        <family val="2"/>
        <charset val="204"/>
      </rPr>
      <t>КРУГЛЫЙ ПРОКАТ</t>
    </r>
  </si>
  <si>
    <r>
      <t xml:space="preserve">Х12МФ: </t>
    </r>
    <r>
      <rPr>
        <sz val="11"/>
        <rFont val="Calibri"/>
        <family val="2"/>
        <charset val="204"/>
      </rPr>
      <t>КРУГЛЫЕ ПОКОВКИ</t>
    </r>
  </si>
  <si>
    <r>
      <t xml:space="preserve">Х12МФ: </t>
    </r>
    <r>
      <rPr>
        <sz val="11"/>
        <rFont val="Calibri"/>
        <family val="2"/>
        <charset val="204"/>
      </rPr>
      <t>ПОЛОСЫ ПРОКАТ</t>
    </r>
  </si>
  <si>
    <r>
      <t xml:space="preserve">Х12МФ: </t>
    </r>
    <r>
      <rPr>
        <sz val="11"/>
        <rFont val="Calibri"/>
        <family val="2"/>
        <charset val="204"/>
      </rPr>
      <t>ПЛИТЫ ПОКОВКИ</t>
    </r>
  </si>
  <si>
    <r>
      <t>4Х5МФС (1.2343 EN):</t>
    </r>
    <r>
      <rPr>
        <sz val="11"/>
        <rFont val="Calibri"/>
        <family val="2"/>
        <charset val="204"/>
      </rPr>
      <t xml:space="preserve"> КРУГЛЫЕ ПОКОВКИ</t>
    </r>
  </si>
  <si>
    <r>
      <t>4Х5МФС (1.2343 EN):</t>
    </r>
    <r>
      <rPr>
        <sz val="11"/>
        <rFont val="Calibri"/>
        <family val="2"/>
        <charset val="204"/>
      </rPr>
      <t xml:space="preserve"> ПЛИТЫ ПОКОВКИ</t>
    </r>
  </si>
  <si>
    <r>
      <t xml:space="preserve">4Х4ВМФС (ДИ22), 4Х5МФ1С (1.2344 EN), 4Х5В2ФС (ЭИ958), 5Х3В3МФС (ДИ23): </t>
    </r>
    <r>
      <rPr>
        <sz val="11"/>
        <rFont val="Calibri"/>
        <family val="2"/>
        <charset val="204"/>
      </rPr>
      <t>КРУГЛЫЙ ПРОКАТ</t>
    </r>
  </si>
  <si>
    <r>
      <t xml:space="preserve">ф90х1800 </t>
    </r>
    <r>
      <rPr>
        <i/>
        <sz val="11"/>
        <rFont val="Calibri"/>
        <family val="2"/>
        <charset val="204"/>
      </rPr>
      <t>коррозия</t>
    </r>
  </si>
  <si>
    <r>
      <t>ф100х2245 </t>
    </r>
    <r>
      <rPr>
        <i/>
        <sz val="11"/>
        <rFont val="Calibri"/>
        <family val="2"/>
        <charset val="204"/>
      </rPr>
      <t>коррозия</t>
    </r>
  </si>
  <si>
    <r>
      <t>ф100х1920 </t>
    </r>
    <r>
      <rPr>
        <i/>
        <sz val="11"/>
        <rFont val="Calibri"/>
        <family val="2"/>
        <charset val="204"/>
      </rPr>
      <t>коррозия</t>
    </r>
  </si>
  <si>
    <r>
      <t>ф100х1925 </t>
    </r>
    <r>
      <rPr>
        <i/>
        <sz val="11"/>
        <rFont val="Calibri"/>
        <family val="2"/>
        <charset val="204"/>
      </rPr>
      <t>коррозия</t>
    </r>
  </si>
  <si>
    <r>
      <t xml:space="preserve">4Х4ВМФС (ДИ22), 4Х5МФ1С (1.2344 EN), 4Х5В2ФС (ЭИ958), 5Х3В3МФС (ДИ23): </t>
    </r>
    <r>
      <rPr>
        <sz val="11"/>
        <rFont val="Calibri"/>
        <family val="2"/>
        <charset val="204"/>
      </rPr>
      <t>ПЛИТЫ ПОКОВКИ</t>
    </r>
  </si>
  <si>
    <r>
      <t xml:space="preserve">4Х4ВМФС (ДИ22), 4Х5МФ1С (1.2344 EN), 4Х5В2ФС (ЭИ958), 5Х3В3МФС (ДИ23): </t>
    </r>
    <r>
      <rPr>
        <sz val="11"/>
        <rFont val="Calibri"/>
        <family val="2"/>
        <charset val="204"/>
      </rPr>
      <t>ЗАГОТОВКИ</t>
    </r>
  </si>
  <si>
    <r>
      <t xml:space="preserve">5ХНМ: </t>
    </r>
    <r>
      <rPr>
        <sz val="11"/>
        <rFont val="Calibri"/>
        <family val="2"/>
        <charset val="204"/>
      </rPr>
      <t>КРУГЛЫЕ ПОКОВКИ</t>
    </r>
  </si>
  <si>
    <t>Новокубанск</t>
  </si>
  <si>
    <r>
      <t xml:space="preserve">5ХНМ, 1.2714 EN (5ХНМ2): </t>
    </r>
    <r>
      <rPr>
        <sz val="11"/>
        <rFont val="Calibri"/>
        <family val="2"/>
        <charset val="204"/>
      </rPr>
      <t>ПЛИТЫ ПОКОВКИ</t>
    </r>
  </si>
  <si>
    <r>
      <t xml:space="preserve">7Х3, 8Х3, 9Х1, 9ХС, 9ХФ: </t>
    </r>
    <r>
      <rPr>
        <sz val="11"/>
        <rFont val="Calibri"/>
        <family val="2"/>
        <charset val="204"/>
      </rPr>
      <t>КРУГЛЫЙ ПРОКАТ, КРУГЛЫЕ ПОКОВКИ, ПЛИТЫ ПОКОВКИ</t>
    </r>
  </si>
  <si>
    <r>
      <t xml:space="preserve">У7(А), У8(А), У10(А), У12(А): </t>
    </r>
    <r>
      <rPr>
        <sz val="11"/>
        <rFont val="Calibri"/>
        <family val="2"/>
        <charset val="204"/>
      </rPr>
      <t>КРУГЛЫЙ ПРОКАТ, КРУГЛЫЕ ПОКОВКИ, ПЛИТЫ ПОКОВКИ</t>
    </r>
  </si>
  <si>
    <r>
      <t>6ХВ2С:</t>
    </r>
    <r>
      <rPr>
        <sz val="11"/>
        <rFont val="Calibri"/>
        <family val="2"/>
        <charset val="204"/>
      </rPr>
      <t xml:space="preserve"> ПЛИТЫ ПОКОВКИ</t>
    </r>
  </si>
  <si>
    <r>
      <t xml:space="preserve">КОРРОЗИОННО-СТОЙКАЯ ЖАРОПРОЧНАЯ СТАЛЬ: </t>
    </r>
    <r>
      <rPr>
        <sz val="11"/>
        <rFont val="Calibri"/>
        <family val="2"/>
        <charset val="204"/>
      </rPr>
      <t>КРУГЛЫЕ ПОКОВКИ</t>
    </r>
  </si>
  <si>
    <r>
      <t>1.2083 (40Х13):</t>
    </r>
    <r>
      <rPr>
        <sz val="11"/>
        <rFont val="Calibri"/>
        <family val="2"/>
        <charset val="204"/>
      </rPr>
      <t xml:space="preserve"> ПЛИТЫ ПОКОВКИ</t>
    </r>
  </si>
  <si>
    <t>ф420х2360</t>
  </si>
  <si>
    <t>20х610х1135 опл.</t>
  </si>
  <si>
    <t>60х490х525</t>
  </si>
  <si>
    <t>60х610х(1315, 3445)</t>
  </si>
  <si>
    <t>105х610х825</t>
  </si>
  <si>
    <t>300х610х1510</t>
  </si>
  <si>
    <t>195х260х515</t>
  </si>
  <si>
    <t>220х245х460</t>
  </si>
  <si>
    <t>220х260х515</t>
  </si>
  <si>
    <t>ф220х2925</t>
  </si>
  <si>
    <t>50х340х610 опл.</t>
  </si>
  <si>
    <t>ф260х(2780, 1380)</t>
  </si>
  <si>
    <t>10х610х(2405, 4280, 3530, 3660)</t>
  </si>
  <si>
    <t>16х610х(5215, 3630, 5245, 5285)</t>
  </si>
  <si>
    <t>20х610х(5460, 4695, 2945)</t>
  </si>
  <si>
    <t>50х480х610</t>
  </si>
  <si>
    <t>70х470х485</t>
  </si>
  <si>
    <t>80х290х290</t>
  </si>
  <si>
    <t>35х240х500 опл.</t>
  </si>
  <si>
    <t>70х225х295 опл.</t>
  </si>
  <si>
    <t>135х544х645 м/о, с УЗК</t>
  </si>
  <si>
    <t>ф375(380)х360</t>
  </si>
  <si>
    <t xml:space="preserve">ф60х(1885 - 3510)  </t>
  </si>
  <si>
    <t>ф80х(3350, 3500) опл.</t>
  </si>
  <si>
    <t>ф90х(3245, 1165, 835)</t>
  </si>
  <si>
    <t>ф100х(3995, 4040) опл.</t>
  </si>
  <si>
    <t>ф120х(4140, 3795 опл., 3740, 2725)</t>
  </si>
  <si>
    <t>ф170х(3760, 4495, 4125, 4435)</t>
  </si>
  <si>
    <t>ф160х(2490, 2620, 2605, 2585)</t>
  </si>
  <si>
    <t>ф180х(3500, 3465, 3230)</t>
  </si>
  <si>
    <t>ф200х3065</t>
  </si>
  <si>
    <t>60х270х365</t>
  </si>
  <si>
    <t>220х260х345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</si>
</sst>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DEDED"/>
        <bgColor rgb="FFFFF2CC"/>
      </patternFill>
    </fill>
    <fill>
      <patternFill patternType="solid">
        <fgColor rgb="FFFFD966"/>
        <bgColor rgb="FFFFE699"/>
      </patternFill>
    </fill>
    <fill>
      <patternFill patternType="solid">
        <fgColor rgb="FFFFF2CC"/>
        <bgColor rgb="FFEDEDED"/>
      </patternFill>
    </fill>
    <fill>
      <patternFill patternType="solid">
        <fgColor rgb="FFFFFFFF"/>
        <bgColor rgb="FFEDEDED"/>
      </patternFill>
    </fill>
    <fill>
      <patternFill patternType="solid">
        <fgColor rgb="FFD9D9D9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EDEDE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7" tint="0.39997558519241921"/>
        <bgColor rgb="FFEDEDED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9" borderId="6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10" borderId="1" xfId="0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6" fillId="10" borderId="6" xfId="0" applyFont="1" applyFill="1" applyBorder="1" applyAlignment="1">
      <alignment horizontal="left"/>
    </xf>
    <xf numFmtId="0" fontId="6" fillId="10" borderId="1" xfId="0" applyFont="1" applyFill="1" applyBorder="1"/>
    <xf numFmtId="0" fontId="6" fillId="0" borderId="3" xfId="0" applyFont="1" applyBorder="1" applyAlignment="1">
      <alignment horizontal="left"/>
    </xf>
    <xf numFmtId="0" fontId="3" fillId="11" borderId="1" xfId="0" applyFont="1" applyFill="1" applyBorder="1" applyAlignment="1">
      <alignment horizontal="center"/>
    </xf>
    <xf numFmtId="0" fontId="0" fillId="10" borderId="6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8" fillId="1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12" borderId="7" xfId="0" applyFont="1" applyFill="1" applyBorder="1" applyAlignment="1">
      <alignment horizontal="left"/>
    </xf>
    <xf numFmtId="0" fontId="2" fillId="12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left" vertical="center"/>
    </xf>
    <xf numFmtId="14" fontId="2" fillId="3" borderId="8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1" fillId="10" borderId="1" xfId="0" applyFont="1" applyFill="1" applyBorder="1"/>
    <xf numFmtId="0" fontId="1" fillId="0" borderId="1" xfId="0" applyFont="1" applyBorder="1" applyAlignment="1">
      <alignment horizontal="center"/>
    </xf>
    <xf numFmtId="0" fontId="1" fillId="10" borderId="2" xfId="0" applyFont="1" applyFill="1" applyBorder="1"/>
    <xf numFmtId="0" fontId="1" fillId="0" borderId="2" xfId="0" applyFont="1" applyBorder="1" applyAlignment="1">
      <alignment horizontal="center"/>
    </xf>
    <xf numFmtId="0" fontId="1" fillId="10" borderId="6" xfId="0" applyFont="1" applyFill="1" applyBorder="1"/>
    <xf numFmtId="0" fontId="1" fillId="0" borderId="11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DEDED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FC360"/>
  <sheetViews>
    <sheetView tabSelected="1" zoomScale="95" zoomScaleNormal="95" workbookViewId="0">
      <pane ySplit="1" topLeftCell="A2" activePane="bottomLeft" state="frozen"/>
      <selection pane="bottomLeft" activeCell="G5" sqref="G1:G1048576"/>
    </sheetView>
  </sheetViews>
  <sheetFormatPr defaultColWidth="8.5703125" defaultRowHeight="15" outlineLevelRow="2" x14ac:dyDescent="0.25"/>
  <cols>
    <col min="1" max="1" width="13.140625" customWidth="1"/>
    <col min="2" max="2" width="22.28515625" customWidth="1"/>
    <col min="3" max="3" width="41.85546875" customWidth="1"/>
    <col min="4" max="4" width="11.42578125" customWidth="1"/>
    <col min="5" max="5" width="12.5703125" customWidth="1"/>
    <col min="6" max="6" width="13.140625" customWidth="1"/>
  </cols>
  <sheetData>
    <row r="1" spans="1:6" customFormat="1" x14ac:dyDescent="0.25">
      <c r="A1" s="73" t="s">
        <v>107</v>
      </c>
      <c r="B1" s="74"/>
      <c r="C1" s="74"/>
      <c r="D1" s="74"/>
      <c r="E1" s="74"/>
      <c r="F1" s="74"/>
    </row>
    <row r="2" spans="1:6" customFormat="1" x14ac:dyDescent="0.25">
      <c r="A2" s="75">
        <v>45380</v>
      </c>
      <c r="B2" s="76"/>
      <c r="C2" s="76"/>
      <c r="D2" s="76"/>
      <c r="E2" s="76"/>
      <c r="F2" s="76"/>
    </row>
    <row r="3" spans="1:6" customFormat="1" x14ac:dyDescent="0.25">
      <c r="A3" s="77" t="s">
        <v>139</v>
      </c>
      <c r="B3" s="78"/>
      <c r="C3" s="78"/>
      <c r="D3" s="78"/>
      <c r="E3" s="78"/>
      <c r="F3" s="78"/>
    </row>
    <row r="4" spans="1:6" customFormat="1" ht="14.85" customHeight="1" x14ac:dyDescent="0.25">
      <c r="A4" s="71" t="s">
        <v>0</v>
      </c>
      <c r="B4" s="72"/>
      <c r="C4" s="72"/>
      <c r="D4" s="72"/>
      <c r="E4" s="72"/>
      <c r="F4" s="72"/>
    </row>
    <row r="5" spans="1:6" customFormat="1" ht="30" x14ac:dyDescent="0.25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3" t="s">
        <v>6</v>
      </c>
    </row>
    <row r="6" spans="1:6" customFormat="1" x14ac:dyDescent="0.25">
      <c r="A6" s="69" t="s">
        <v>335</v>
      </c>
      <c r="B6" s="70"/>
      <c r="C6" s="70"/>
      <c r="D6" s="70"/>
      <c r="E6" s="70"/>
      <c r="F6" s="70"/>
    </row>
    <row r="7" spans="1:6" customFormat="1" outlineLevel="1" x14ac:dyDescent="0.25">
      <c r="A7" s="79" t="s">
        <v>336</v>
      </c>
      <c r="B7" s="80"/>
      <c r="C7" s="80"/>
      <c r="D7" s="80"/>
      <c r="E7" s="80"/>
      <c r="F7" s="80"/>
    </row>
    <row r="8" spans="1:6" customFormat="1" outlineLevel="2" x14ac:dyDescent="0.25">
      <c r="A8" s="4" t="s">
        <v>7</v>
      </c>
      <c r="B8" s="5" t="s">
        <v>8</v>
      </c>
      <c r="C8" s="6" t="s">
        <v>75</v>
      </c>
      <c r="D8" s="7">
        <v>66</v>
      </c>
      <c r="E8" s="8">
        <v>125</v>
      </c>
      <c r="F8" s="9">
        <f t="shared" ref="F8:F13" si="0">E8*1.2</f>
        <v>150</v>
      </c>
    </row>
    <row r="9" spans="1:6" customFormat="1" outlineLevel="2" x14ac:dyDescent="0.25">
      <c r="A9" s="4" t="s">
        <v>7</v>
      </c>
      <c r="B9" s="5" t="s">
        <v>9</v>
      </c>
      <c r="C9" s="6" t="s">
        <v>158</v>
      </c>
      <c r="D9" s="7">
        <v>454</v>
      </c>
      <c r="E9" s="8">
        <v>125</v>
      </c>
      <c r="F9" s="9">
        <f t="shared" si="0"/>
        <v>150</v>
      </c>
    </row>
    <row r="10" spans="1:6" customFormat="1" outlineLevel="2" x14ac:dyDescent="0.25">
      <c r="A10" s="4" t="s">
        <v>7</v>
      </c>
      <c r="B10" s="25" t="s">
        <v>8</v>
      </c>
      <c r="C10" s="49" t="s">
        <v>384</v>
      </c>
      <c r="D10" s="53">
        <v>2652</v>
      </c>
      <c r="E10" s="8">
        <v>125</v>
      </c>
      <c r="F10" s="9">
        <f t="shared" si="0"/>
        <v>150</v>
      </c>
    </row>
    <row r="11" spans="1:6" customFormat="1" outlineLevel="2" x14ac:dyDescent="0.25">
      <c r="A11" s="4" t="s">
        <v>7</v>
      </c>
      <c r="B11" s="25" t="s">
        <v>9</v>
      </c>
      <c r="C11" s="49" t="s">
        <v>159</v>
      </c>
      <c r="D11" s="53">
        <v>272</v>
      </c>
      <c r="E11" s="8">
        <v>125</v>
      </c>
      <c r="F11" s="9">
        <f t="shared" si="0"/>
        <v>150</v>
      </c>
    </row>
    <row r="12" spans="1:6" customFormat="1" outlineLevel="2" x14ac:dyDescent="0.25">
      <c r="A12" s="4" t="s">
        <v>7</v>
      </c>
      <c r="B12" s="14" t="s">
        <v>9</v>
      </c>
      <c r="C12" s="15" t="s">
        <v>82</v>
      </c>
      <c r="D12" s="16">
        <v>166</v>
      </c>
      <c r="E12" s="8">
        <v>125</v>
      </c>
      <c r="F12" s="9">
        <f t="shared" si="0"/>
        <v>150</v>
      </c>
    </row>
    <row r="13" spans="1:6" customFormat="1" outlineLevel="2" x14ac:dyDescent="0.25">
      <c r="A13" s="4" t="s">
        <v>7</v>
      </c>
      <c r="B13" s="25" t="s">
        <v>8</v>
      </c>
      <c r="C13" s="18" t="s">
        <v>11</v>
      </c>
      <c r="D13" s="19">
        <v>156</v>
      </c>
      <c r="E13" s="8">
        <v>125</v>
      </c>
      <c r="F13" s="9">
        <f t="shared" si="0"/>
        <v>150</v>
      </c>
    </row>
    <row r="14" spans="1:6" customFormat="1" outlineLevel="1" x14ac:dyDescent="0.25">
      <c r="A14" s="79" t="s">
        <v>337</v>
      </c>
      <c r="B14" s="80"/>
      <c r="C14" s="80"/>
      <c r="D14" s="80"/>
      <c r="E14" s="80"/>
      <c r="F14" s="80"/>
    </row>
    <row r="15" spans="1:6" customFormat="1" ht="15" customHeight="1" outlineLevel="2" x14ac:dyDescent="0.25">
      <c r="A15" s="4" t="s">
        <v>7</v>
      </c>
      <c r="B15" s="6" t="s">
        <v>8</v>
      </c>
      <c r="C15" s="5" t="s">
        <v>106</v>
      </c>
      <c r="D15" s="8">
        <v>42</v>
      </c>
      <c r="E15" s="7">
        <v>130</v>
      </c>
      <c r="F15" s="9">
        <f t="shared" ref="F15:F16" si="1">E15*1.2</f>
        <v>156</v>
      </c>
    </row>
    <row r="16" spans="1:6" customFormat="1" ht="15" customHeight="1" outlineLevel="2" x14ac:dyDescent="0.25">
      <c r="A16" s="4" t="s">
        <v>7</v>
      </c>
      <c r="B16" s="6" t="s">
        <v>8</v>
      </c>
      <c r="C16" s="5" t="s">
        <v>103</v>
      </c>
      <c r="D16" s="8">
        <v>90</v>
      </c>
      <c r="E16" s="7">
        <v>130</v>
      </c>
      <c r="F16" s="9">
        <f t="shared" si="1"/>
        <v>156</v>
      </c>
    </row>
    <row r="17" spans="1:6" customFormat="1" ht="15" customHeight="1" outlineLevel="2" x14ac:dyDescent="0.25">
      <c r="A17" s="4" t="s">
        <v>7</v>
      </c>
      <c r="B17" s="6" t="s">
        <v>8</v>
      </c>
      <c r="C17" s="5" t="s">
        <v>134</v>
      </c>
      <c r="D17" s="8">
        <v>96</v>
      </c>
      <c r="E17" s="7">
        <v>130</v>
      </c>
      <c r="F17" s="9">
        <f>E17*1.2</f>
        <v>156</v>
      </c>
    </row>
    <row r="18" spans="1:6" customFormat="1" outlineLevel="2" x14ac:dyDescent="0.25">
      <c r="A18" s="4" t="s">
        <v>7</v>
      </c>
      <c r="B18" s="6" t="s">
        <v>8</v>
      </c>
      <c r="C18" s="5" t="s">
        <v>13</v>
      </c>
      <c r="D18" s="7">
        <v>88</v>
      </c>
      <c r="E18" s="7">
        <v>130</v>
      </c>
      <c r="F18" s="9">
        <f>E18*1.2</f>
        <v>156</v>
      </c>
    </row>
    <row r="19" spans="1:6" customFormat="1" ht="15" customHeight="1" outlineLevel="2" x14ac:dyDescent="0.25">
      <c r="A19" s="4" t="s">
        <v>7</v>
      </c>
      <c r="B19" s="6" t="s">
        <v>8</v>
      </c>
      <c r="C19" s="5" t="s">
        <v>94</v>
      </c>
      <c r="D19" s="8">
        <v>128</v>
      </c>
      <c r="E19" s="7">
        <v>130</v>
      </c>
      <c r="F19" s="9">
        <f t="shared" ref="F19:F20" si="2">E19*1.2</f>
        <v>156</v>
      </c>
    </row>
    <row r="20" spans="1:6" customFormat="1" outlineLevel="2" x14ac:dyDescent="0.25">
      <c r="A20" s="4" t="s">
        <v>7</v>
      </c>
      <c r="B20" s="6" t="s">
        <v>8</v>
      </c>
      <c r="C20" s="5" t="s">
        <v>119</v>
      </c>
      <c r="D20" s="8">
        <v>932</v>
      </c>
      <c r="E20" s="7">
        <v>130</v>
      </c>
      <c r="F20" s="9">
        <f t="shared" si="2"/>
        <v>156</v>
      </c>
    </row>
    <row r="21" spans="1:6" customFormat="1" outlineLevel="1" x14ac:dyDescent="0.25">
      <c r="A21" s="79" t="s">
        <v>338</v>
      </c>
      <c r="B21" s="80"/>
      <c r="C21" s="80"/>
      <c r="D21" s="80"/>
      <c r="E21" s="80"/>
      <c r="F21" s="80"/>
    </row>
    <row r="22" spans="1:6" customFormat="1" outlineLevel="2" x14ac:dyDescent="0.25">
      <c r="A22" s="24" t="s">
        <v>7</v>
      </c>
      <c r="B22" s="49" t="s">
        <v>10</v>
      </c>
      <c r="C22" s="24" t="s">
        <v>79</v>
      </c>
      <c r="D22" s="28">
        <v>274</v>
      </c>
      <c r="E22" s="53">
        <v>130</v>
      </c>
      <c r="F22" s="29">
        <f t="shared" ref="F22:F23" si="3">E22*1.2</f>
        <v>156</v>
      </c>
    </row>
    <row r="23" spans="1:6" customFormat="1" outlineLevel="2" x14ac:dyDescent="0.25">
      <c r="A23" s="24" t="s">
        <v>7</v>
      </c>
      <c r="B23" s="25" t="s">
        <v>10</v>
      </c>
      <c r="C23" s="49" t="s">
        <v>151</v>
      </c>
      <c r="D23" s="53">
        <v>42</v>
      </c>
      <c r="E23" s="28">
        <v>125</v>
      </c>
      <c r="F23" s="29">
        <f t="shared" si="3"/>
        <v>150</v>
      </c>
    </row>
    <row r="24" spans="1:6" customFormat="1" x14ac:dyDescent="0.25">
      <c r="A24" s="69" t="s">
        <v>339</v>
      </c>
      <c r="B24" s="70"/>
      <c r="C24" s="70"/>
      <c r="D24" s="70"/>
      <c r="E24" s="70"/>
      <c r="F24" s="70"/>
    </row>
    <row r="25" spans="1:6" customFormat="1" outlineLevel="1" x14ac:dyDescent="0.25">
      <c r="A25" s="79" t="s">
        <v>340</v>
      </c>
      <c r="B25" s="80"/>
      <c r="C25" s="80"/>
      <c r="D25" s="80"/>
      <c r="E25" s="80"/>
      <c r="F25" s="80"/>
    </row>
    <row r="26" spans="1:6" customFormat="1" outlineLevel="2" x14ac:dyDescent="0.25">
      <c r="A26" s="4" t="s">
        <v>7</v>
      </c>
      <c r="B26" s="5" t="s">
        <v>14</v>
      </c>
      <c r="C26" s="6" t="s">
        <v>97</v>
      </c>
      <c r="D26" s="7">
        <v>160</v>
      </c>
      <c r="E26" s="7">
        <v>140</v>
      </c>
      <c r="F26" s="9">
        <f>E26*1.2</f>
        <v>168</v>
      </c>
    </row>
    <row r="27" spans="1:6" customFormat="1" outlineLevel="2" x14ac:dyDescent="0.25">
      <c r="A27" s="4" t="s">
        <v>7</v>
      </c>
      <c r="B27" s="5" t="s">
        <v>15</v>
      </c>
      <c r="C27" s="6" t="s">
        <v>327</v>
      </c>
      <c r="D27" s="7">
        <v>100</v>
      </c>
      <c r="E27" s="7">
        <v>140</v>
      </c>
      <c r="F27" s="9">
        <f>E27*1.2</f>
        <v>168</v>
      </c>
    </row>
    <row r="28" spans="1:6" customFormat="1" outlineLevel="2" x14ac:dyDescent="0.25">
      <c r="A28" s="4" t="s">
        <v>7</v>
      </c>
      <c r="B28" s="5" t="s">
        <v>16</v>
      </c>
      <c r="C28" s="6" t="s">
        <v>84</v>
      </c>
      <c r="D28" s="7">
        <v>676</v>
      </c>
      <c r="E28" s="7">
        <v>180</v>
      </c>
      <c r="F28" s="9">
        <f>E28*1.2</f>
        <v>216</v>
      </c>
    </row>
    <row r="29" spans="1:6" customFormat="1" outlineLevel="1" x14ac:dyDescent="0.25">
      <c r="A29" s="79" t="s">
        <v>336</v>
      </c>
      <c r="B29" s="80"/>
      <c r="C29" s="80"/>
      <c r="D29" s="80"/>
      <c r="E29" s="80"/>
      <c r="F29" s="80"/>
    </row>
    <row r="30" spans="1:6" customFormat="1" outlineLevel="2" x14ac:dyDescent="0.25">
      <c r="A30" s="4" t="s">
        <v>7</v>
      </c>
      <c r="B30" s="5" t="s">
        <v>17</v>
      </c>
      <c r="C30" s="6" t="s">
        <v>18</v>
      </c>
      <c r="D30" s="7">
        <v>26</v>
      </c>
      <c r="E30" s="7">
        <v>130</v>
      </c>
      <c r="F30" s="9">
        <f t="shared" ref="F30:F37" si="4">E30*1.2</f>
        <v>156</v>
      </c>
    </row>
    <row r="31" spans="1:6" customFormat="1" outlineLevel="2" x14ac:dyDescent="0.25">
      <c r="A31" s="4" t="s">
        <v>7</v>
      </c>
      <c r="B31" s="11" t="s">
        <v>19</v>
      </c>
      <c r="C31" s="12" t="s">
        <v>132</v>
      </c>
      <c r="D31" s="13">
        <v>256</v>
      </c>
      <c r="E31" s="7">
        <v>130</v>
      </c>
      <c r="F31" s="9">
        <f t="shared" si="4"/>
        <v>156</v>
      </c>
    </row>
    <row r="32" spans="1:6" customFormat="1" outlineLevel="2" x14ac:dyDescent="0.25">
      <c r="A32" s="4" t="s">
        <v>7</v>
      </c>
      <c r="B32" s="17" t="s">
        <v>20</v>
      </c>
      <c r="C32" s="18" t="s">
        <v>21</v>
      </c>
      <c r="D32" s="19">
        <v>138</v>
      </c>
      <c r="E32" s="7">
        <v>200</v>
      </c>
      <c r="F32" s="9">
        <f t="shared" si="4"/>
        <v>240</v>
      </c>
    </row>
    <row r="33" spans="1:6" customFormat="1" outlineLevel="2" x14ac:dyDescent="0.25">
      <c r="A33" s="4" t="s">
        <v>7</v>
      </c>
      <c r="B33" s="11" t="s">
        <v>17</v>
      </c>
      <c r="C33" s="12" t="s">
        <v>22</v>
      </c>
      <c r="D33" s="13">
        <v>48</v>
      </c>
      <c r="E33" s="7">
        <v>130</v>
      </c>
      <c r="F33" s="9">
        <f t="shared" si="4"/>
        <v>156</v>
      </c>
    </row>
    <row r="34" spans="1:6" customFormat="1" outlineLevel="2" x14ac:dyDescent="0.25">
      <c r="A34" s="4" t="s">
        <v>7</v>
      </c>
      <c r="B34" s="17" t="s">
        <v>17</v>
      </c>
      <c r="C34" s="18" t="s">
        <v>101</v>
      </c>
      <c r="D34" s="19">
        <v>408</v>
      </c>
      <c r="E34" s="7">
        <v>130</v>
      </c>
      <c r="F34" s="9">
        <f t="shared" si="4"/>
        <v>156</v>
      </c>
    </row>
    <row r="35" spans="1:6" customFormat="1" outlineLevel="2" x14ac:dyDescent="0.25">
      <c r="A35" s="4" t="s">
        <v>7</v>
      </c>
      <c r="B35" s="5" t="s">
        <v>23</v>
      </c>
      <c r="C35" s="6" t="s">
        <v>24</v>
      </c>
      <c r="D35" s="7">
        <v>208</v>
      </c>
      <c r="E35" s="7">
        <v>130</v>
      </c>
      <c r="F35" s="9">
        <f t="shared" si="4"/>
        <v>156</v>
      </c>
    </row>
    <row r="36" spans="1:6" customFormat="1" outlineLevel="2" x14ac:dyDescent="0.25">
      <c r="A36" s="4" t="s">
        <v>7</v>
      </c>
      <c r="B36" s="5" t="s">
        <v>17</v>
      </c>
      <c r="C36" s="6" t="s">
        <v>25</v>
      </c>
      <c r="D36" s="7">
        <v>722</v>
      </c>
      <c r="E36" s="7">
        <v>130</v>
      </c>
      <c r="F36" s="9">
        <f t="shared" si="4"/>
        <v>156</v>
      </c>
    </row>
    <row r="37" spans="1:6" customFormat="1" outlineLevel="2" x14ac:dyDescent="0.25">
      <c r="A37" s="4" t="s">
        <v>7</v>
      </c>
      <c r="B37" s="5" t="s">
        <v>15</v>
      </c>
      <c r="C37" s="6" t="s">
        <v>26</v>
      </c>
      <c r="D37" s="7">
        <v>698</v>
      </c>
      <c r="E37" s="7">
        <v>230</v>
      </c>
      <c r="F37" s="9">
        <f t="shared" si="4"/>
        <v>276</v>
      </c>
    </row>
    <row r="38" spans="1:6" customFormat="1" outlineLevel="1" x14ac:dyDescent="0.25">
      <c r="A38" s="79" t="s">
        <v>337</v>
      </c>
      <c r="B38" s="80"/>
      <c r="C38" s="80"/>
      <c r="D38" s="80"/>
      <c r="E38" s="80"/>
      <c r="F38" s="80"/>
    </row>
    <row r="39" spans="1:6" customFormat="1" outlineLevel="2" x14ac:dyDescent="0.25">
      <c r="A39" s="4" t="s">
        <v>7</v>
      </c>
      <c r="B39" s="6" t="s">
        <v>27</v>
      </c>
      <c r="C39" s="10" t="s">
        <v>93</v>
      </c>
      <c r="D39" s="8">
        <v>36</v>
      </c>
      <c r="E39" s="7">
        <v>230</v>
      </c>
      <c r="F39" s="9">
        <f t="shared" ref="F39:F42" si="5">E39*1.2</f>
        <v>276</v>
      </c>
    </row>
    <row r="40" spans="1:6" customFormat="1" outlineLevel="2" x14ac:dyDescent="0.25">
      <c r="A40" s="4" t="s">
        <v>7</v>
      </c>
      <c r="B40" s="6" t="s">
        <v>27</v>
      </c>
      <c r="C40" s="10" t="s">
        <v>87</v>
      </c>
      <c r="D40" s="8">
        <v>144</v>
      </c>
      <c r="E40" s="7">
        <v>230</v>
      </c>
      <c r="F40" s="9">
        <f t="shared" si="5"/>
        <v>276</v>
      </c>
    </row>
    <row r="41" spans="1:6" customFormat="1" outlineLevel="2" x14ac:dyDescent="0.25">
      <c r="A41" s="4" t="s">
        <v>7</v>
      </c>
      <c r="B41" s="6" t="s">
        <v>27</v>
      </c>
      <c r="C41" s="10" t="s">
        <v>86</v>
      </c>
      <c r="D41" s="8">
        <v>166</v>
      </c>
      <c r="E41" s="7">
        <v>230</v>
      </c>
      <c r="F41" s="9">
        <f t="shared" si="5"/>
        <v>276</v>
      </c>
    </row>
    <row r="42" spans="1:6" customFormat="1" outlineLevel="2" x14ac:dyDescent="0.25">
      <c r="A42" s="4" t="s">
        <v>7</v>
      </c>
      <c r="B42" s="6" t="s">
        <v>76</v>
      </c>
      <c r="C42" s="10" t="s">
        <v>77</v>
      </c>
      <c r="D42" s="8">
        <v>212</v>
      </c>
      <c r="E42" s="7">
        <v>145</v>
      </c>
      <c r="F42" s="9">
        <f t="shared" si="5"/>
        <v>174</v>
      </c>
    </row>
    <row r="43" spans="1:6" customFormat="1" x14ac:dyDescent="0.25">
      <c r="A43" s="69" t="s">
        <v>341</v>
      </c>
      <c r="B43" s="70"/>
      <c r="C43" s="70"/>
      <c r="D43" s="70"/>
      <c r="E43" s="70"/>
      <c r="F43" s="70"/>
    </row>
    <row r="44" spans="1:6" customFormat="1" outlineLevel="1" x14ac:dyDescent="0.25">
      <c r="A44" s="67" t="s">
        <v>342</v>
      </c>
      <c r="B44" s="68"/>
      <c r="C44" s="68"/>
      <c r="D44" s="68"/>
      <c r="E44" s="68"/>
      <c r="F44" s="68"/>
    </row>
    <row r="45" spans="1:6" customFormat="1" ht="15.75" customHeight="1" outlineLevel="2" x14ac:dyDescent="0.25">
      <c r="A45" s="20" t="s">
        <v>7</v>
      </c>
      <c r="B45" s="36" t="s">
        <v>28</v>
      </c>
      <c r="C45" s="37" t="s">
        <v>152</v>
      </c>
      <c r="D45" s="43">
        <v>154</v>
      </c>
      <c r="E45" s="43">
        <v>270</v>
      </c>
      <c r="F45" s="43">
        <f>E45*1.2</f>
        <v>324</v>
      </c>
    </row>
    <row r="46" spans="1:6" customFormat="1" ht="15" customHeight="1" outlineLevel="2" x14ac:dyDescent="0.25">
      <c r="A46" s="20" t="s">
        <v>7</v>
      </c>
      <c r="B46" s="36" t="s">
        <v>28</v>
      </c>
      <c r="C46" s="37" t="s">
        <v>284</v>
      </c>
      <c r="D46" s="33">
        <v>976</v>
      </c>
      <c r="E46" s="43">
        <v>270</v>
      </c>
      <c r="F46" s="43">
        <f>E46*1.2</f>
        <v>324</v>
      </c>
    </row>
    <row r="47" spans="1:6" customFormat="1" ht="14.25" customHeight="1" outlineLevel="2" x14ac:dyDescent="0.25">
      <c r="A47" s="20" t="s">
        <v>7</v>
      </c>
      <c r="B47" s="36" t="s">
        <v>28</v>
      </c>
      <c r="C47" s="37" t="s">
        <v>153</v>
      </c>
      <c r="D47" s="33">
        <v>692</v>
      </c>
      <c r="E47" s="43">
        <v>270</v>
      </c>
      <c r="F47" s="43">
        <f t="shared" ref="F47:F59" si="6">E47*1.2</f>
        <v>324</v>
      </c>
    </row>
    <row r="48" spans="1:6" customFormat="1" outlineLevel="2" x14ac:dyDescent="0.25">
      <c r="A48" s="20" t="s">
        <v>7</v>
      </c>
      <c r="B48" s="36" t="s">
        <v>28</v>
      </c>
      <c r="C48" s="37" t="s">
        <v>154</v>
      </c>
      <c r="D48" s="33">
        <v>192</v>
      </c>
      <c r="E48" s="43">
        <v>270</v>
      </c>
      <c r="F48" s="43">
        <f t="shared" si="6"/>
        <v>324</v>
      </c>
    </row>
    <row r="49" spans="1:8" customFormat="1" outlineLevel="2" x14ac:dyDescent="0.25">
      <c r="A49" s="20" t="s">
        <v>7</v>
      </c>
      <c r="B49" s="36" t="s">
        <v>28</v>
      </c>
      <c r="C49" s="37" t="s">
        <v>155</v>
      </c>
      <c r="D49" s="33">
        <v>322</v>
      </c>
      <c r="E49" s="43">
        <v>270</v>
      </c>
      <c r="F49" s="43">
        <f t="shared" si="6"/>
        <v>324</v>
      </c>
      <c r="G49" t="s">
        <v>107</v>
      </c>
      <c r="H49" t="s">
        <v>107</v>
      </c>
    </row>
    <row r="50" spans="1:8" customFormat="1" outlineLevel="2" x14ac:dyDescent="0.25">
      <c r="A50" s="20" t="s">
        <v>7</v>
      </c>
      <c r="B50" s="36" t="s">
        <v>28</v>
      </c>
      <c r="C50" s="37" t="s">
        <v>156</v>
      </c>
      <c r="D50" s="33">
        <v>446</v>
      </c>
      <c r="E50" s="43">
        <v>270</v>
      </c>
      <c r="F50" s="43">
        <f t="shared" si="6"/>
        <v>324</v>
      </c>
    </row>
    <row r="51" spans="1:8" customFormat="1" outlineLevel="2" x14ac:dyDescent="0.25">
      <c r="A51" s="20" t="s">
        <v>299</v>
      </c>
      <c r="B51" s="36" t="s">
        <v>28</v>
      </c>
      <c r="C51" s="38" t="s">
        <v>300</v>
      </c>
      <c r="D51" s="33">
        <v>1598</v>
      </c>
      <c r="E51" s="43">
        <v>270</v>
      </c>
      <c r="F51" s="43">
        <f t="shared" si="6"/>
        <v>324</v>
      </c>
    </row>
    <row r="52" spans="1:8" customFormat="1" outlineLevel="2" x14ac:dyDescent="0.25">
      <c r="A52" s="20" t="s">
        <v>7</v>
      </c>
      <c r="B52" s="36" t="s">
        <v>28</v>
      </c>
      <c r="C52" s="37" t="s">
        <v>285</v>
      </c>
      <c r="D52" s="33">
        <v>1116</v>
      </c>
      <c r="E52" s="43">
        <v>270</v>
      </c>
      <c r="F52" s="43">
        <f t="shared" si="6"/>
        <v>324</v>
      </c>
    </row>
    <row r="53" spans="1:8" customFormat="1" outlineLevel="2" x14ac:dyDescent="0.25">
      <c r="A53" s="20" t="s">
        <v>7</v>
      </c>
      <c r="B53" s="36" t="s">
        <v>28</v>
      </c>
      <c r="C53" s="38" t="s">
        <v>247</v>
      </c>
      <c r="D53" s="33">
        <v>458</v>
      </c>
      <c r="E53" s="43">
        <v>270</v>
      </c>
      <c r="F53" s="43">
        <f t="shared" si="6"/>
        <v>324</v>
      </c>
    </row>
    <row r="54" spans="1:8" customFormat="1" outlineLevel="2" x14ac:dyDescent="0.25">
      <c r="A54" s="20" t="s">
        <v>7</v>
      </c>
      <c r="B54" s="36" t="s">
        <v>28</v>
      </c>
      <c r="C54" s="37" t="s">
        <v>228</v>
      </c>
      <c r="D54" s="33">
        <v>1116</v>
      </c>
      <c r="E54" s="43">
        <v>270</v>
      </c>
      <c r="F54" s="43">
        <f t="shared" si="6"/>
        <v>324</v>
      </c>
    </row>
    <row r="55" spans="1:8" customFormat="1" outlineLevel="2" x14ac:dyDescent="0.25">
      <c r="A55" s="20" t="s">
        <v>299</v>
      </c>
      <c r="B55" s="36" t="s">
        <v>28</v>
      </c>
      <c r="C55" s="38" t="s">
        <v>301</v>
      </c>
      <c r="D55" s="33">
        <v>2004</v>
      </c>
      <c r="E55" s="43">
        <v>270</v>
      </c>
      <c r="F55" s="43">
        <f t="shared" si="6"/>
        <v>324</v>
      </c>
    </row>
    <row r="56" spans="1:8" customFormat="1" outlineLevel="2" x14ac:dyDescent="0.25">
      <c r="A56" s="20" t="s">
        <v>7</v>
      </c>
      <c r="B56" s="36" t="s">
        <v>28</v>
      </c>
      <c r="C56" s="37" t="s">
        <v>196</v>
      </c>
      <c r="D56" s="33">
        <v>665</v>
      </c>
      <c r="E56" s="43">
        <v>270</v>
      </c>
      <c r="F56" s="43">
        <f t="shared" si="6"/>
        <v>324</v>
      </c>
    </row>
    <row r="57" spans="1:8" customFormat="1" outlineLevel="2" x14ac:dyDescent="0.25">
      <c r="A57" s="20" t="s">
        <v>7</v>
      </c>
      <c r="B57" s="36" t="s">
        <v>28</v>
      </c>
      <c r="C57" s="37" t="s">
        <v>385</v>
      </c>
      <c r="D57" s="33">
        <v>62</v>
      </c>
      <c r="E57" s="43">
        <v>270</v>
      </c>
      <c r="F57" s="9">
        <f t="shared" si="6"/>
        <v>324</v>
      </c>
    </row>
    <row r="58" spans="1:8" customFormat="1" outlineLevel="2" x14ac:dyDescent="0.25">
      <c r="A58" s="20" t="s">
        <v>7</v>
      </c>
      <c r="B58" s="36" t="s">
        <v>28</v>
      </c>
      <c r="C58" s="37" t="s">
        <v>286</v>
      </c>
      <c r="D58" s="33">
        <v>718</v>
      </c>
      <c r="E58" s="43">
        <v>270</v>
      </c>
      <c r="F58" s="9">
        <f t="shared" si="6"/>
        <v>324</v>
      </c>
    </row>
    <row r="59" spans="1:8" customFormat="1" outlineLevel="2" x14ac:dyDescent="0.25">
      <c r="A59" s="20" t="s">
        <v>7</v>
      </c>
      <c r="B59" s="36" t="s">
        <v>28</v>
      </c>
      <c r="C59" s="38" t="s">
        <v>181</v>
      </c>
      <c r="D59" s="33">
        <v>60</v>
      </c>
      <c r="E59" s="43">
        <v>270</v>
      </c>
      <c r="F59" s="9">
        <f t="shared" si="6"/>
        <v>324</v>
      </c>
    </row>
    <row r="60" spans="1:8" customFormat="1" outlineLevel="1" x14ac:dyDescent="0.25">
      <c r="A60" s="67" t="s">
        <v>343</v>
      </c>
      <c r="B60" s="68"/>
      <c r="C60" s="68"/>
      <c r="D60" s="68"/>
      <c r="E60" s="68"/>
      <c r="F60" s="68"/>
    </row>
    <row r="61" spans="1:8" customFormat="1" outlineLevel="2" x14ac:dyDescent="0.25">
      <c r="A61" s="20" t="s">
        <v>7</v>
      </c>
      <c r="B61" s="36" t="s">
        <v>28</v>
      </c>
      <c r="C61" s="38" t="s">
        <v>244</v>
      </c>
      <c r="D61" s="33">
        <v>418</v>
      </c>
      <c r="E61" s="43">
        <v>270</v>
      </c>
      <c r="F61" s="9">
        <f>E61*1.2</f>
        <v>324</v>
      </c>
    </row>
    <row r="62" spans="1:8" customFormat="1" outlineLevel="2" x14ac:dyDescent="0.25">
      <c r="A62" s="20" t="s">
        <v>7</v>
      </c>
      <c r="B62" s="36" t="s">
        <v>28</v>
      </c>
      <c r="C62" s="38" t="s">
        <v>280</v>
      </c>
      <c r="D62" s="33">
        <v>750</v>
      </c>
      <c r="E62" s="43">
        <v>270</v>
      </c>
      <c r="F62" s="9">
        <f t="shared" ref="F62:F124" si="7">E62*1.2</f>
        <v>324</v>
      </c>
    </row>
    <row r="63" spans="1:8" customFormat="1" outlineLevel="2" x14ac:dyDescent="0.25">
      <c r="A63" s="20" t="s">
        <v>7</v>
      </c>
      <c r="B63" s="36" t="s">
        <v>28</v>
      </c>
      <c r="C63" s="37" t="s">
        <v>229</v>
      </c>
      <c r="D63" s="33">
        <v>1800</v>
      </c>
      <c r="E63" s="7">
        <v>240</v>
      </c>
      <c r="F63" s="9">
        <f t="shared" si="7"/>
        <v>288</v>
      </c>
    </row>
    <row r="64" spans="1:8" customFormat="1" outlineLevel="2" x14ac:dyDescent="0.25">
      <c r="A64" s="20" t="s">
        <v>7</v>
      </c>
      <c r="B64" s="36" t="s">
        <v>28</v>
      </c>
      <c r="C64" s="38" t="s">
        <v>202</v>
      </c>
      <c r="D64" s="33">
        <v>738</v>
      </c>
      <c r="E64" s="7">
        <v>240</v>
      </c>
      <c r="F64" s="9">
        <f t="shared" si="7"/>
        <v>288</v>
      </c>
    </row>
    <row r="65" spans="1:6" customFormat="1" outlineLevel="2" x14ac:dyDescent="0.25">
      <c r="A65" s="20" t="s">
        <v>7</v>
      </c>
      <c r="B65" s="36" t="s">
        <v>28</v>
      </c>
      <c r="C65" s="37" t="s">
        <v>171</v>
      </c>
      <c r="D65" s="33">
        <v>4</v>
      </c>
      <c r="E65" s="7">
        <v>240</v>
      </c>
      <c r="F65" s="9">
        <f t="shared" si="7"/>
        <v>288</v>
      </c>
    </row>
    <row r="66" spans="1:6" customFormat="1" ht="15" customHeight="1" outlineLevel="2" x14ac:dyDescent="0.25">
      <c r="A66" s="20" t="s">
        <v>7</v>
      </c>
      <c r="B66" s="36" t="s">
        <v>28</v>
      </c>
      <c r="C66" s="37" t="s">
        <v>386</v>
      </c>
      <c r="D66" s="33">
        <v>298</v>
      </c>
      <c r="E66" s="7">
        <v>240</v>
      </c>
      <c r="F66" s="9">
        <f t="shared" si="7"/>
        <v>288</v>
      </c>
    </row>
    <row r="67" spans="1:6" customFormat="1" ht="15" customHeight="1" outlineLevel="2" x14ac:dyDescent="0.25">
      <c r="A67" s="20" t="s">
        <v>7</v>
      </c>
      <c r="B67" s="36" t="s">
        <v>28</v>
      </c>
      <c r="C67" s="37" t="s">
        <v>230</v>
      </c>
      <c r="D67" s="33">
        <v>1030</v>
      </c>
      <c r="E67" s="7">
        <v>240</v>
      </c>
      <c r="F67" s="9">
        <f t="shared" si="7"/>
        <v>288</v>
      </c>
    </row>
    <row r="68" spans="1:6" customFormat="1" outlineLevel="2" x14ac:dyDescent="0.25">
      <c r="A68" s="20" t="s">
        <v>7</v>
      </c>
      <c r="B68" s="36" t="s">
        <v>28</v>
      </c>
      <c r="C68" s="37" t="s">
        <v>287</v>
      </c>
      <c r="D68" s="33">
        <v>814</v>
      </c>
      <c r="E68" s="7">
        <v>240</v>
      </c>
      <c r="F68" s="9">
        <f t="shared" si="7"/>
        <v>288</v>
      </c>
    </row>
    <row r="69" spans="1:6" customFormat="1" outlineLevel="2" x14ac:dyDescent="0.25">
      <c r="A69" s="20" t="s">
        <v>7</v>
      </c>
      <c r="B69" s="36" t="s">
        <v>28</v>
      </c>
      <c r="C69" s="37" t="s">
        <v>387</v>
      </c>
      <c r="D69" s="33">
        <f>174+64+46</f>
        <v>284</v>
      </c>
      <c r="E69" s="7">
        <v>240</v>
      </c>
      <c r="F69" s="9">
        <f t="shared" si="7"/>
        <v>288</v>
      </c>
    </row>
    <row r="70" spans="1:6" customFormat="1" outlineLevel="2" x14ac:dyDescent="0.25">
      <c r="A70" s="20" t="s">
        <v>7</v>
      </c>
      <c r="B70" s="36" t="s">
        <v>28</v>
      </c>
      <c r="C70" s="37" t="s">
        <v>231</v>
      </c>
      <c r="D70" s="33">
        <f>152+160+146+160</f>
        <v>618</v>
      </c>
      <c r="E70" s="7">
        <v>240</v>
      </c>
      <c r="F70" s="9">
        <f t="shared" si="7"/>
        <v>288</v>
      </c>
    </row>
    <row r="71" spans="1:6" customFormat="1" ht="15.75" customHeight="1" outlineLevel="2" x14ac:dyDescent="0.25">
      <c r="A71" s="20" t="s">
        <v>7</v>
      </c>
      <c r="B71" s="36" t="s">
        <v>28</v>
      </c>
      <c r="C71" s="38" t="s">
        <v>144</v>
      </c>
      <c r="D71" s="33">
        <f>166+262</f>
        <v>428</v>
      </c>
      <c r="E71" s="7">
        <v>240</v>
      </c>
      <c r="F71" s="9">
        <f t="shared" si="7"/>
        <v>288</v>
      </c>
    </row>
    <row r="72" spans="1:6" customFormat="1" outlineLevel="2" x14ac:dyDescent="0.25">
      <c r="A72" s="20" t="s">
        <v>7</v>
      </c>
      <c r="B72" s="36" t="s">
        <v>28</v>
      </c>
      <c r="C72" s="38" t="s">
        <v>140</v>
      </c>
      <c r="D72" s="33">
        <v>16</v>
      </c>
      <c r="E72" s="7">
        <v>240</v>
      </c>
      <c r="F72" s="9">
        <f t="shared" si="7"/>
        <v>288</v>
      </c>
    </row>
    <row r="73" spans="1:6" customFormat="1" outlineLevel="2" x14ac:dyDescent="0.25">
      <c r="A73" s="20" t="s">
        <v>7</v>
      </c>
      <c r="B73" s="36" t="s">
        <v>28</v>
      </c>
      <c r="C73" s="38" t="s">
        <v>314</v>
      </c>
      <c r="D73" s="33">
        <v>24</v>
      </c>
      <c r="E73" s="7">
        <v>240</v>
      </c>
      <c r="F73" s="9">
        <f t="shared" si="7"/>
        <v>288</v>
      </c>
    </row>
    <row r="74" spans="1:6" customFormat="1" outlineLevel="2" x14ac:dyDescent="0.25">
      <c r="A74" s="20" t="s">
        <v>7</v>
      </c>
      <c r="B74" s="36" t="s">
        <v>28</v>
      </c>
      <c r="C74" s="38" t="s">
        <v>295</v>
      </c>
      <c r="D74" s="33">
        <v>212</v>
      </c>
      <c r="E74" s="7">
        <v>240</v>
      </c>
      <c r="F74" s="9">
        <f t="shared" si="7"/>
        <v>288</v>
      </c>
    </row>
    <row r="75" spans="1:6" customFormat="1" outlineLevel="2" x14ac:dyDescent="0.25">
      <c r="A75" s="20" t="s">
        <v>7</v>
      </c>
      <c r="B75" s="36" t="s">
        <v>28</v>
      </c>
      <c r="C75" s="37" t="s">
        <v>388</v>
      </c>
      <c r="D75" s="33">
        <f>268+272</f>
        <v>540</v>
      </c>
      <c r="E75" s="7">
        <v>240</v>
      </c>
      <c r="F75" s="9">
        <f t="shared" si="7"/>
        <v>288</v>
      </c>
    </row>
    <row r="76" spans="1:6" customFormat="1" outlineLevel="2" x14ac:dyDescent="0.25">
      <c r="A76" s="20" t="s">
        <v>7</v>
      </c>
      <c r="B76" s="36" t="s">
        <v>28</v>
      </c>
      <c r="C76" s="37" t="s">
        <v>266</v>
      </c>
      <c r="D76" s="33">
        <v>8</v>
      </c>
      <c r="E76" s="7">
        <v>240</v>
      </c>
      <c r="F76" s="9">
        <f t="shared" si="7"/>
        <v>288</v>
      </c>
    </row>
    <row r="77" spans="1:6" customFormat="1" outlineLevel="2" x14ac:dyDescent="0.25">
      <c r="A77" s="20" t="s">
        <v>7</v>
      </c>
      <c r="B77" s="36" t="s">
        <v>28</v>
      </c>
      <c r="C77" s="38" t="s">
        <v>281</v>
      </c>
      <c r="D77" s="33">
        <v>8</v>
      </c>
      <c r="E77" s="7">
        <v>240</v>
      </c>
      <c r="F77" s="9">
        <f t="shared" si="7"/>
        <v>288</v>
      </c>
    </row>
    <row r="78" spans="1:6" customFormat="1" outlineLevel="2" x14ac:dyDescent="0.25">
      <c r="A78" s="20" t="s">
        <v>7</v>
      </c>
      <c r="B78" s="36" t="s">
        <v>28</v>
      </c>
      <c r="C78" s="38" t="s">
        <v>288</v>
      </c>
      <c r="D78" s="33">
        <v>58</v>
      </c>
      <c r="E78" s="7">
        <v>240</v>
      </c>
      <c r="F78" s="9">
        <f t="shared" si="7"/>
        <v>288</v>
      </c>
    </row>
    <row r="79" spans="1:6" customFormat="1" outlineLevel="2" x14ac:dyDescent="0.25">
      <c r="A79" s="20" t="s">
        <v>7</v>
      </c>
      <c r="B79" s="36" t="s">
        <v>28</v>
      </c>
      <c r="C79" s="37" t="s">
        <v>389</v>
      </c>
      <c r="D79" s="33">
        <f>376+360+360+264</f>
        <v>1360</v>
      </c>
      <c r="E79" s="7">
        <v>240</v>
      </c>
      <c r="F79" s="9">
        <f>E79*1.2</f>
        <v>288</v>
      </c>
    </row>
    <row r="80" spans="1:6" customFormat="1" outlineLevel="2" x14ac:dyDescent="0.25">
      <c r="A80" s="20" t="s">
        <v>7</v>
      </c>
      <c r="B80" s="36" t="s">
        <v>28</v>
      </c>
      <c r="C80" s="37" t="s">
        <v>289</v>
      </c>
      <c r="D80" s="33">
        <f>372 +170+376+352</f>
        <v>1270</v>
      </c>
      <c r="E80" s="7">
        <v>240</v>
      </c>
      <c r="F80" s="9">
        <f>E80*1.2</f>
        <v>288</v>
      </c>
    </row>
    <row r="81" spans="1:6" customFormat="1" outlineLevel="2" x14ac:dyDescent="0.25">
      <c r="A81" s="20" t="s">
        <v>7</v>
      </c>
      <c r="B81" s="36" t="s">
        <v>28</v>
      </c>
      <c r="C81" s="37" t="s">
        <v>290</v>
      </c>
      <c r="D81" s="33">
        <f>384+188+344+342</f>
        <v>1258</v>
      </c>
      <c r="E81" s="7">
        <v>240</v>
      </c>
      <c r="F81" s="9">
        <f>E81*1.2</f>
        <v>288</v>
      </c>
    </row>
    <row r="82" spans="1:6" customFormat="1" outlineLevel="2" x14ac:dyDescent="0.25">
      <c r="A82" s="20" t="s">
        <v>7</v>
      </c>
      <c r="B82" s="36" t="s">
        <v>28</v>
      </c>
      <c r="C82" s="37" t="s">
        <v>232</v>
      </c>
      <c r="D82" s="33">
        <f>368+384+370</f>
        <v>1122</v>
      </c>
      <c r="E82" s="7">
        <v>240</v>
      </c>
      <c r="F82" s="9">
        <f>E82*1.2</f>
        <v>288</v>
      </c>
    </row>
    <row r="83" spans="1:6" customFormat="1" outlineLevel="2" x14ac:dyDescent="0.25">
      <c r="A83" s="20" t="s">
        <v>299</v>
      </c>
      <c r="B83" s="36" t="s">
        <v>28</v>
      </c>
      <c r="C83" s="38" t="s">
        <v>302</v>
      </c>
      <c r="D83" s="33">
        <v>3098</v>
      </c>
      <c r="E83" s="7">
        <v>240</v>
      </c>
      <c r="F83" s="9">
        <f>E83*1.2</f>
        <v>288</v>
      </c>
    </row>
    <row r="84" spans="1:6" customFormat="1" outlineLevel="2" x14ac:dyDescent="0.25">
      <c r="A84" s="20" t="s">
        <v>7</v>
      </c>
      <c r="B84" s="36" t="s">
        <v>28</v>
      </c>
      <c r="C84" s="38" t="s">
        <v>248</v>
      </c>
      <c r="D84" s="33">
        <v>212</v>
      </c>
      <c r="E84" s="7">
        <v>240</v>
      </c>
      <c r="F84" s="9">
        <f t="shared" ref="F84:F102" si="8">E84*1.2</f>
        <v>288</v>
      </c>
    </row>
    <row r="85" spans="1:6" customFormat="1" outlineLevel="2" x14ac:dyDescent="0.25">
      <c r="A85" s="20" t="s">
        <v>7</v>
      </c>
      <c r="B85" s="36" t="s">
        <v>28</v>
      </c>
      <c r="C85" s="38" t="s">
        <v>225</v>
      </c>
      <c r="D85" s="60">
        <f>536+534+540</f>
        <v>1610</v>
      </c>
      <c r="E85" s="7">
        <v>240</v>
      </c>
      <c r="F85" s="9">
        <f t="shared" si="8"/>
        <v>288</v>
      </c>
    </row>
    <row r="86" spans="1:6" customFormat="1" ht="15.75" customHeight="1" outlineLevel="2" x14ac:dyDescent="0.25">
      <c r="A86" s="20" t="s">
        <v>7</v>
      </c>
      <c r="B86" s="36" t="s">
        <v>28</v>
      </c>
      <c r="C86" s="38" t="s">
        <v>303</v>
      </c>
      <c r="D86" s="33">
        <f>536+438+532</f>
        <v>1506</v>
      </c>
      <c r="E86" s="7">
        <v>240</v>
      </c>
      <c r="F86" s="9">
        <f t="shared" si="8"/>
        <v>288</v>
      </c>
    </row>
    <row r="87" spans="1:6" customFormat="1" ht="15.75" customHeight="1" outlineLevel="2" x14ac:dyDescent="0.25">
      <c r="A87" s="20" t="s">
        <v>299</v>
      </c>
      <c r="B87" s="36" t="s">
        <v>28</v>
      </c>
      <c r="C87" s="38" t="s">
        <v>304</v>
      </c>
      <c r="D87" s="33">
        <v>3045</v>
      </c>
      <c r="E87" s="7">
        <v>240</v>
      </c>
      <c r="F87" s="9">
        <f t="shared" si="8"/>
        <v>288</v>
      </c>
    </row>
    <row r="88" spans="1:6" customFormat="1" ht="15.75" customHeight="1" outlineLevel="2" x14ac:dyDescent="0.25">
      <c r="A88" s="20" t="s">
        <v>7</v>
      </c>
      <c r="B88" s="36" t="s">
        <v>28</v>
      </c>
      <c r="C88" s="37" t="s">
        <v>328</v>
      </c>
      <c r="D88" s="33">
        <f>458+592+582+590</f>
        <v>2222</v>
      </c>
      <c r="E88" s="7">
        <v>240</v>
      </c>
      <c r="F88" s="9">
        <f t="shared" si="8"/>
        <v>288</v>
      </c>
    </row>
    <row r="89" spans="1:6" customFormat="1" ht="15.75" customHeight="1" outlineLevel="2" x14ac:dyDescent="0.25">
      <c r="A89" s="20" t="s">
        <v>299</v>
      </c>
      <c r="B89" s="36" t="s">
        <v>28</v>
      </c>
      <c r="C89" s="38" t="s">
        <v>305</v>
      </c>
      <c r="D89" s="33">
        <v>686</v>
      </c>
      <c r="E89" s="7">
        <v>240</v>
      </c>
      <c r="F89" s="9">
        <f>E89*1.2</f>
        <v>288</v>
      </c>
    </row>
    <row r="90" spans="1:6" customFormat="1" ht="15.75" customHeight="1" outlineLevel="2" x14ac:dyDescent="0.25">
      <c r="A90" s="20" t="s">
        <v>299</v>
      </c>
      <c r="B90" s="36" t="s">
        <v>28</v>
      </c>
      <c r="C90" s="38" t="s">
        <v>306</v>
      </c>
      <c r="D90" s="33">
        <v>2946</v>
      </c>
      <c r="E90" s="7">
        <v>240</v>
      </c>
      <c r="F90" s="9">
        <f>E90*1.2</f>
        <v>288</v>
      </c>
    </row>
    <row r="91" spans="1:6" customFormat="1" ht="15" customHeight="1" outlineLevel="2" x14ac:dyDescent="0.25">
      <c r="A91" s="20" t="s">
        <v>7</v>
      </c>
      <c r="B91" s="36" t="s">
        <v>28</v>
      </c>
      <c r="C91" s="38" t="s">
        <v>182</v>
      </c>
      <c r="D91" s="33">
        <v>48</v>
      </c>
      <c r="E91" s="7">
        <v>240</v>
      </c>
      <c r="F91" s="9">
        <f>E91*1.2</f>
        <v>288</v>
      </c>
    </row>
    <row r="92" spans="1:6" customFormat="1" ht="15.75" customHeight="1" outlineLevel="2" x14ac:dyDescent="0.25">
      <c r="A92" s="20" t="s">
        <v>7</v>
      </c>
      <c r="B92" s="36" t="s">
        <v>28</v>
      </c>
      <c r="C92" s="38" t="s">
        <v>390</v>
      </c>
      <c r="D92" s="33">
        <f>692+820+758+810</f>
        <v>3080</v>
      </c>
      <c r="E92" s="7">
        <v>240</v>
      </c>
      <c r="F92" s="9">
        <f t="shared" si="8"/>
        <v>288</v>
      </c>
    </row>
    <row r="93" spans="1:6" customFormat="1" ht="15.75" customHeight="1" outlineLevel="2" x14ac:dyDescent="0.25">
      <c r="A93" s="20" t="s">
        <v>7</v>
      </c>
      <c r="B93" s="36" t="s">
        <v>28</v>
      </c>
      <c r="C93" s="38" t="s">
        <v>291</v>
      </c>
      <c r="D93" s="33">
        <f>864+872+892</f>
        <v>2628</v>
      </c>
      <c r="E93" s="7">
        <v>240</v>
      </c>
      <c r="F93" s="9">
        <f t="shared" si="8"/>
        <v>288</v>
      </c>
    </row>
    <row r="94" spans="1:6" customFormat="1" ht="15.75" customHeight="1" outlineLevel="2" x14ac:dyDescent="0.25">
      <c r="A94" s="20" t="s">
        <v>299</v>
      </c>
      <c r="B94" s="36" t="s">
        <v>28</v>
      </c>
      <c r="C94" s="38" t="s">
        <v>307</v>
      </c>
      <c r="D94" s="33">
        <v>2826</v>
      </c>
      <c r="E94" s="7">
        <v>240</v>
      </c>
      <c r="F94" s="9">
        <f t="shared" si="8"/>
        <v>288</v>
      </c>
    </row>
    <row r="95" spans="1:6" customFormat="1" outlineLevel="2" x14ac:dyDescent="0.25">
      <c r="A95" s="20" t="s">
        <v>7</v>
      </c>
      <c r="B95" s="36" t="s">
        <v>28</v>
      </c>
      <c r="C95" s="38" t="s">
        <v>329</v>
      </c>
      <c r="D95" s="33">
        <f>636+1008</f>
        <v>1644</v>
      </c>
      <c r="E95" s="7">
        <v>240</v>
      </c>
      <c r="F95" s="9">
        <f t="shared" si="8"/>
        <v>288</v>
      </c>
    </row>
    <row r="96" spans="1:6" customFormat="1" outlineLevel="2" x14ac:dyDescent="0.25">
      <c r="A96" s="20" t="s">
        <v>7</v>
      </c>
      <c r="B96" s="36" t="s">
        <v>28</v>
      </c>
      <c r="C96" s="38" t="s">
        <v>296</v>
      </c>
      <c r="D96" s="33">
        <f>1206+468</f>
        <v>1674</v>
      </c>
      <c r="E96" s="7">
        <v>240</v>
      </c>
      <c r="F96" s="9">
        <f t="shared" si="8"/>
        <v>288</v>
      </c>
    </row>
    <row r="97" spans="1:6" customFormat="1" outlineLevel="2" x14ac:dyDescent="0.25">
      <c r="A97" s="20" t="s">
        <v>7</v>
      </c>
      <c r="B97" s="36" t="s">
        <v>28</v>
      </c>
      <c r="C97" s="37" t="s">
        <v>254</v>
      </c>
      <c r="D97" s="33">
        <f>1296+880</f>
        <v>2176</v>
      </c>
      <c r="E97" s="7">
        <v>240</v>
      </c>
      <c r="F97" s="9">
        <f t="shared" si="8"/>
        <v>288</v>
      </c>
    </row>
    <row r="98" spans="1:6" customFormat="1" outlineLevel="2" x14ac:dyDescent="0.25">
      <c r="A98" s="20" t="s">
        <v>7</v>
      </c>
      <c r="B98" s="36" t="s">
        <v>28</v>
      </c>
      <c r="C98" s="38" t="s">
        <v>372</v>
      </c>
      <c r="D98" s="33">
        <v>896</v>
      </c>
      <c r="E98" s="7">
        <v>240</v>
      </c>
      <c r="F98" s="9">
        <f t="shared" si="8"/>
        <v>288</v>
      </c>
    </row>
    <row r="99" spans="1:6" customFormat="1" outlineLevel="2" x14ac:dyDescent="0.25">
      <c r="A99" s="20" t="s">
        <v>7</v>
      </c>
      <c r="B99" s="36" t="s">
        <v>28</v>
      </c>
      <c r="C99" s="38" t="s">
        <v>191</v>
      </c>
      <c r="D99" s="33">
        <f>1540+1534</f>
        <v>3074</v>
      </c>
      <c r="E99" s="7">
        <v>240</v>
      </c>
      <c r="F99" s="9">
        <f t="shared" si="8"/>
        <v>288</v>
      </c>
    </row>
    <row r="100" spans="1:6" customFormat="1" outlineLevel="2" x14ac:dyDescent="0.25">
      <c r="A100" s="20" t="s">
        <v>299</v>
      </c>
      <c r="B100" s="36" t="s">
        <v>28</v>
      </c>
      <c r="C100" s="38" t="s">
        <v>308</v>
      </c>
      <c r="D100" s="33">
        <v>916</v>
      </c>
      <c r="E100" s="7">
        <v>240</v>
      </c>
      <c r="F100" s="9">
        <f t="shared" si="8"/>
        <v>288</v>
      </c>
    </row>
    <row r="101" spans="1:6" customFormat="1" outlineLevel="2" x14ac:dyDescent="0.25">
      <c r="A101" s="20" t="s">
        <v>7</v>
      </c>
      <c r="B101" s="36" t="s">
        <v>28</v>
      </c>
      <c r="C101" s="37" t="s">
        <v>330</v>
      </c>
      <c r="D101" s="33">
        <v>1594</v>
      </c>
      <c r="E101" s="7">
        <v>240</v>
      </c>
      <c r="F101" s="9">
        <f t="shared" si="8"/>
        <v>288</v>
      </c>
    </row>
    <row r="102" spans="1:6" customFormat="1" outlineLevel="2" x14ac:dyDescent="0.25">
      <c r="A102" s="20" t="s">
        <v>7</v>
      </c>
      <c r="B102" s="36" t="s">
        <v>28</v>
      </c>
      <c r="C102" s="38" t="s">
        <v>374</v>
      </c>
      <c r="D102" s="33">
        <f>1172+588</f>
        <v>1760</v>
      </c>
      <c r="E102" s="7">
        <v>240</v>
      </c>
      <c r="F102" s="9">
        <f t="shared" si="8"/>
        <v>288</v>
      </c>
    </row>
    <row r="103" spans="1:6" customFormat="1" outlineLevel="2" x14ac:dyDescent="0.25">
      <c r="A103" s="20" t="s">
        <v>7</v>
      </c>
      <c r="B103" s="5" t="s">
        <v>28</v>
      </c>
      <c r="C103" s="34" t="s">
        <v>137</v>
      </c>
      <c r="D103" s="7">
        <f>146+116</f>
        <v>262</v>
      </c>
      <c r="E103" s="7">
        <v>240</v>
      </c>
      <c r="F103" s="9">
        <f t="shared" si="7"/>
        <v>288</v>
      </c>
    </row>
    <row r="104" spans="1:6" customFormat="1" outlineLevel="2" x14ac:dyDescent="0.25">
      <c r="A104" s="20" t="s">
        <v>7</v>
      </c>
      <c r="B104" s="25" t="s">
        <v>28</v>
      </c>
      <c r="C104" s="38" t="s">
        <v>262</v>
      </c>
      <c r="D104" s="33">
        <f>2242+982</f>
        <v>3224</v>
      </c>
      <c r="E104" s="7">
        <v>240</v>
      </c>
      <c r="F104" s="9">
        <f t="shared" si="7"/>
        <v>288</v>
      </c>
    </row>
    <row r="105" spans="1:6" customFormat="1" ht="14.25" customHeight="1" outlineLevel="2" x14ac:dyDescent="0.25">
      <c r="A105" s="20" t="s">
        <v>7</v>
      </c>
      <c r="B105" s="25" t="s">
        <v>28</v>
      </c>
      <c r="C105" s="52" t="s">
        <v>297</v>
      </c>
      <c r="D105" s="53">
        <f>172+796</f>
        <v>968</v>
      </c>
      <c r="E105" s="7">
        <v>240</v>
      </c>
      <c r="F105" s="9">
        <f t="shared" si="7"/>
        <v>288</v>
      </c>
    </row>
    <row r="106" spans="1:6" customFormat="1" ht="14.25" customHeight="1" outlineLevel="2" x14ac:dyDescent="0.25">
      <c r="A106" s="20" t="s">
        <v>7</v>
      </c>
      <c r="B106" s="25" t="s">
        <v>28</v>
      </c>
      <c r="C106" s="81" t="s">
        <v>172</v>
      </c>
      <c r="D106" s="82">
        <v>2630</v>
      </c>
      <c r="E106" s="7">
        <v>240</v>
      </c>
      <c r="F106" s="9">
        <f t="shared" si="7"/>
        <v>288</v>
      </c>
    </row>
    <row r="107" spans="1:6" customFormat="1" outlineLevel="2" x14ac:dyDescent="0.25">
      <c r="A107" s="20" t="s">
        <v>7</v>
      </c>
      <c r="B107" s="36" t="s">
        <v>28</v>
      </c>
      <c r="C107" s="38" t="s">
        <v>150</v>
      </c>
      <c r="D107" s="33">
        <f>1112+1660</f>
        <v>2772</v>
      </c>
      <c r="E107" s="7">
        <v>240</v>
      </c>
      <c r="F107" s="9">
        <f t="shared" si="7"/>
        <v>288</v>
      </c>
    </row>
    <row r="108" spans="1:6" customFormat="1" outlineLevel="2" x14ac:dyDescent="0.25">
      <c r="A108" s="20" t="s">
        <v>7</v>
      </c>
      <c r="B108" s="36" t="s">
        <v>28</v>
      </c>
      <c r="C108" s="37" t="s">
        <v>267</v>
      </c>
      <c r="D108" s="33">
        <v>2106</v>
      </c>
      <c r="E108" s="7">
        <v>240</v>
      </c>
      <c r="F108" s="9">
        <f t="shared" si="7"/>
        <v>288</v>
      </c>
    </row>
    <row r="109" spans="1:6" customFormat="1" outlineLevel="2" x14ac:dyDescent="0.25">
      <c r="A109" s="20" t="s">
        <v>7</v>
      </c>
      <c r="B109" s="36" t="s">
        <v>28</v>
      </c>
      <c r="C109" s="38" t="s">
        <v>249</v>
      </c>
      <c r="D109" s="33">
        <v>1474</v>
      </c>
      <c r="E109" s="7">
        <v>240</v>
      </c>
      <c r="F109" s="9">
        <f t="shared" si="7"/>
        <v>288</v>
      </c>
    </row>
    <row r="110" spans="1:6" customFormat="1" outlineLevel="2" x14ac:dyDescent="0.25">
      <c r="A110" s="20" t="s">
        <v>7</v>
      </c>
      <c r="B110" s="36" t="s">
        <v>28</v>
      </c>
      <c r="C110" s="40" t="s">
        <v>135</v>
      </c>
      <c r="D110" s="35">
        <v>50</v>
      </c>
      <c r="E110" s="7">
        <v>240</v>
      </c>
      <c r="F110" s="9">
        <f t="shared" si="7"/>
        <v>288</v>
      </c>
    </row>
    <row r="111" spans="1:6" customFormat="1" outlineLevel="2" x14ac:dyDescent="0.25">
      <c r="A111" s="20" t="s">
        <v>299</v>
      </c>
      <c r="B111" s="36" t="s">
        <v>28</v>
      </c>
      <c r="C111" s="40" t="s">
        <v>309</v>
      </c>
      <c r="D111" s="35">
        <v>2582</v>
      </c>
      <c r="E111" s="7">
        <v>240</v>
      </c>
      <c r="F111" s="9">
        <f t="shared" si="7"/>
        <v>288</v>
      </c>
    </row>
    <row r="112" spans="1:6" customFormat="1" ht="14.25" customHeight="1" outlineLevel="2" x14ac:dyDescent="0.25">
      <c r="A112" s="20" t="s">
        <v>7</v>
      </c>
      <c r="B112" s="5" t="s">
        <v>28</v>
      </c>
      <c r="C112" s="38" t="s">
        <v>310</v>
      </c>
      <c r="D112" s="33">
        <v>1584</v>
      </c>
      <c r="E112" s="7">
        <v>240</v>
      </c>
      <c r="F112" s="9">
        <f t="shared" si="7"/>
        <v>288</v>
      </c>
    </row>
    <row r="113" spans="1:6" customFormat="1" outlineLevel="2" x14ac:dyDescent="0.25">
      <c r="A113" s="20" t="s">
        <v>7</v>
      </c>
      <c r="B113" s="5" t="s">
        <v>28</v>
      </c>
      <c r="C113" s="38" t="s">
        <v>141</v>
      </c>
      <c r="D113" s="33">
        <f>40+40</f>
        <v>80</v>
      </c>
      <c r="E113" s="7">
        <v>240</v>
      </c>
      <c r="F113" s="9">
        <f t="shared" si="7"/>
        <v>288</v>
      </c>
    </row>
    <row r="114" spans="1:6" customFormat="1" outlineLevel="2" x14ac:dyDescent="0.25">
      <c r="A114" s="20" t="s">
        <v>7</v>
      </c>
      <c r="B114" s="5" t="s">
        <v>28</v>
      </c>
      <c r="C114" s="38" t="s">
        <v>138</v>
      </c>
      <c r="D114" s="33">
        <v>168</v>
      </c>
      <c r="E114" s="7">
        <v>240</v>
      </c>
      <c r="F114" s="9">
        <f t="shared" si="7"/>
        <v>288</v>
      </c>
    </row>
    <row r="115" spans="1:6" customFormat="1" outlineLevel="2" x14ac:dyDescent="0.25">
      <c r="A115" s="20" t="s">
        <v>7</v>
      </c>
      <c r="B115" s="36" t="s">
        <v>28</v>
      </c>
      <c r="C115" s="38" t="s">
        <v>167</v>
      </c>
      <c r="D115" s="33">
        <v>1620</v>
      </c>
      <c r="E115" s="7">
        <v>240</v>
      </c>
      <c r="F115" s="9">
        <f t="shared" si="7"/>
        <v>288</v>
      </c>
    </row>
    <row r="116" spans="1:6" customFormat="1" ht="15" customHeight="1" outlineLevel="2" x14ac:dyDescent="0.25">
      <c r="A116" s="20" t="s">
        <v>7</v>
      </c>
      <c r="B116" s="36" t="s">
        <v>28</v>
      </c>
      <c r="C116" s="38" t="s">
        <v>197</v>
      </c>
      <c r="D116" s="33">
        <v>1866</v>
      </c>
      <c r="E116" s="7">
        <v>250</v>
      </c>
      <c r="F116" s="9">
        <f t="shared" si="7"/>
        <v>300</v>
      </c>
    </row>
    <row r="117" spans="1:6" customFormat="1" ht="14.25" customHeight="1" outlineLevel="2" x14ac:dyDescent="0.25">
      <c r="A117" s="20" t="s">
        <v>7</v>
      </c>
      <c r="B117" s="36" t="s">
        <v>28</v>
      </c>
      <c r="C117" s="37" t="s">
        <v>120</v>
      </c>
      <c r="D117" s="33">
        <v>1658</v>
      </c>
      <c r="E117" s="7">
        <v>250</v>
      </c>
      <c r="F117" s="9">
        <f t="shared" si="7"/>
        <v>300</v>
      </c>
    </row>
    <row r="118" spans="1:6" customFormat="1" ht="14.25" customHeight="1" outlineLevel="2" x14ac:dyDescent="0.25">
      <c r="A118" s="20" t="s">
        <v>7</v>
      </c>
      <c r="B118" s="36" t="s">
        <v>28</v>
      </c>
      <c r="C118" s="81" t="s">
        <v>203</v>
      </c>
      <c r="D118" s="82">
        <v>4436</v>
      </c>
      <c r="E118" s="7">
        <v>250</v>
      </c>
      <c r="F118" s="9">
        <f t="shared" si="7"/>
        <v>300</v>
      </c>
    </row>
    <row r="119" spans="1:6" customFormat="1" ht="15" customHeight="1" outlineLevel="2" x14ac:dyDescent="0.25">
      <c r="A119" s="20" t="s">
        <v>7</v>
      </c>
      <c r="B119" s="36" t="s">
        <v>28</v>
      </c>
      <c r="C119" s="81" t="s">
        <v>363</v>
      </c>
      <c r="D119" s="82">
        <v>2560</v>
      </c>
      <c r="E119" s="7">
        <v>270</v>
      </c>
      <c r="F119" s="30">
        <f t="shared" si="7"/>
        <v>324</v>
      </c>
    </row>
    <row r="120" spans="1:6" customFormat="1" ht="14.25" customHeight="1" outlineLevel="2" x14ac:dyDescent="0.25">
      <c r="A120" s="20" t="s">
        <v>7</v>
      </c>
      <c r="B120" s="36" t="s">
        <v>28</v>
      </c>
      <c r="C120" s="38" t="s">
        <v>218</v>
      </c>
      <c r="D120" s="33">
        <v>3968</v>
      </c>
      <c r="E120" s="7">
        <v>270</v>
      </c>
      <c r="F120" s="30">
        <f t="shared" si="7"/>
        <v>324</v>
      </c>
    </row>
    <row r="121" spans="1:6" customFormat="1" outlineLevel="2" x14ac:dyDescent="0.25">
      <c r="A121" s="20" t="s">
        <v>7</v>
      </c>
      <c r="B121" s="36" t="s">
        <v>28</v>
      </c>
      <c r="C121" s="37" t="s">
        <v>146</v>
      </c>
      <c r="D121" s="33">
        <v>3920</v>
      </c>
      <c r="E121" s="7">
        <v>270</v>
      </c>
      <c r="F121" s="30">
        <f t="shared" si="7"/>
        <v>324</v>
      </c>
    </row>
    <row r="122" spans="1:6" customFormat="1" outlineLevel="2" x14ac:dyDescent="0.25">
      <c r="A122" s="20" t="s">
        <v>7</v>
      </c>
      <c r="B122" s="36" t="s">
        <v>28</v>
      </c>
      <c r="C122" s="38" t="s">
        <v>105</v>
      </c>
      <c r="D122" s="33">
        <f>340+340</f>
        <v>680</v>
      </c>
      <c r="E122" s="7">
        <v>500</v>
      </c>
      <c r="F122" s="30">
        <f t="shared" si="7"/>
        <v>600</v>
      </c>
    </row>
    <row r="123" spans="1:6" customFormat="1" outlineLevel="2" x14ac:dyDescent="0.25">
      <c r="A123" s="20" t="s">
        <v>7</v>
      </c>
      <c r="B123" s="36" t="s">
        <v>28</v>
      </c>
      <c r="C123" s="38" t="s">
        <v>315</v>
      </c>
      <c r="D123" s="33">
        <v>2696</v>
      </c>
      <c r="E123" s="7">
        <v>295</v>
      </c>
      <c r="F123" s="30">
        <f t="shared" si="7"/>
        <v>354</v>
      </c>
    </row>
    <row r="124" spans="1:6" customFormat="1" outlineLevel="2" x14ac:dyDescent="0.25">
      <c r="A124" s="20" t="s">
        <v>7</v>
      </c>
      <c r="B124" s="36" t="s">
        <v>28</v>
      </c>
      <c r="C124" s="39" t="s">
        <v>255</v>
      </c>
      <c r="D124" s="33">
        <f>642+1274</f>
        <v>1916</v>
      </c>
      <c r="E124" s="7">
        <v>295</v>
      </c>
      <c r="F124" s="30">
        <f t="shared" si="7"/>
        <v>354</v>
      </c>
    </row>
    <row r="125" spans="1:6" customFormat="1" outlineLevel="1" x14ac:dyDescent="0.25">
      <c r="A125" s="67" t="s">
        <v>344</v>
      </c>
      <c r="B125" s="68"/>
      <c r="C125" s="68"/>
      <c r="D125" s="68"/>
      <c r="E125" s="68"/>
      <c r="F125" s="68"/>
    </row>
    <row r="126" spans="1:6" customFormat="1" outlineLevel="2" x14ac:dyDescent="0.25">
      <c r="A126" s="20" t="s">
        <v>7</v>
      </c>
      <c r="B126" s="32" t="s">
        <v>28</v>
      </c>
      <c r="C126" s="81" t="s">
        <v>298</v>
      </c>
      <c r="D126" s="51">
        <v>210</v>
      </c>
      <c r="E126" s="7">
        <v>270</v>
      </c>
      <c r="F126" s="30">
        <f t="shared" ref="F126:F137" si="9">E126*1.2</f>
        <v>324</v>
      </c>
    </row>
    <row r="127" spans="1:6" customFormat="1" outlineLevel="2" x14ac:dyDescent="0.25">
      <c r="A127" s="20" t="s">
        <v>7</v>
      </c>
      <c r="B127" s="32" t="s">
        <v>28</v>
      </c>
      <c r="C127" s="81" t="s">
        <v>375</v>
      </c>
      <c r="D127" s="51">
        <f>134+226+196+210</f>
        <v>766</v>
      </c>
      <c r="E127" s="7">
        <v>270</v>
      </c>
      <c r="F127" s="30">
        <f t="shared" si="9"/>
        <v>324</v>
      </c>
    </row>
    <row r="128" spans="1:6" customFormat="1" ht="14.25" customHeight="1" outlineLevel="2" x14ac:dyDescent="0.25">
      <c r="A128" s="20" t="s">
        <v>7</v>
      </c>
      <c r="B128" s="32" t="s">
        <v>28</v>
      </c>
      <c r="C128" s="81" t="s">
        <v>316</v>
      </c>
      <c r="D128" s="51">
        <f>206+176+76+212</f>
        <v>670</v>
      </c>
      <c r="E128" s="7">
        <v>270</v>
      </c>
      <c r="F128" s="30">
        <f t="shared" si="9"/>
        <v>324</v>
      </c>
    </row>
    <row r="129" spans="1:6" customFormat="1" outlineLevel="2" x14ac:dyDescent="0.25">
      <c r="A129" s="20" t="s">
        <v>7</v>
      </c>
      <c r="B129" s="32" t="s">
        <v>28</v>
      </c>
      <c r="C129" s="38" t="s">
        <v>201</v>
      </c>
      <c r="D129" s="33">
        <v>174</v>
      </c>
      <c r="E129" s="7">
        <v>245</v>
      </c>
      <c r="F129" s="30">
        <f t="shared" si="9"/>
        <v>294</v>
      </c>
    </row>
    <row r="130" spans="1:6" customFormat="1" outlineLevel="2" x14ac:dyDescent="0.25">
      <c r="A130" s="20" t="s">
        <v>7</v>
      </c>
      <c r="B130" s="32" t="s">
        <v>28</v>
      </c>
      <c r="C130" s="38" t="s">
        <v>147</v>
      </c>
      <c r="D130" s="33">
        <v>12</v>
      </c>
      <c r="E130" s="7">
        <v>245</v>
      </c>
      <c r="F130" s="30">
        <f t="shared" si="9"/>
        <v>294</v>
      </c>
    </row>
    <row r="131" spans="1:6" customFormat="1" outlineLevel="2" x14ac:dyDescent="0.25">
      <c r="A131" s="20" t="s">
        <v>7</v>
      </c>
      <c r="B131" s="32" t="s">
        <v>28</v>
      </c>
      <c r="C131" s="38" t="s">
        <v>189</v>
      </c>
      <c r="D131" s="33">
        <v>292</v>
      </c>
      <c r="E131" s="7">
        <v>245</v>
      </c>
      <c r="F131" s="30">
        <f t="shared" si="9"/>
        <v>294</v>
      </c>
    </row>
    <row r="132" spans="1:6" customFormat="1" outlineLevel="2" x14ac:dyDescent="0.25">
      <c r="A132" s="20" t="s">
        <v>7</v>
      </c>
      <c r="B132" s="32" t="s">
        <v>28</v>
      </c>
      <c r="C132" s="58" t="s">
        <v>192</v>
      </c>
      <c r="D132" s="33">
        <f>290+328+296</f>
        <v>914</v>
      </c>
      <c r="E132" s="7">
        <v>245</v>
      </c>
      <c r="F132" s="30">
        <f t="shared" si="9"/>
        <v>294</v>
      </c>
    </row>
    <row r="133" spans="1:6" customFormat="1" outlineLevel="2" x14ac:dyDescent="0.25">
      <c r="A133" s="20" t="s">
        <v>7</v>
      </c>
      <c r="B133" s="32" t="s">
        <v>28</v>
      </c>
      <c r="C133" s="83" t="s">
        <v>376</v>
      </c>
      <c r="D133" s="84">
        <f>446+306+452+448</f>
        <v>1652</v>
      </c>
      <c r="E133" s="7">
        <v>245</v>
      </c>
      <c r="F133" s="30">
        <f t="shared" si="9"/>
        <v>294</v>
      </c>
    </row>
    <row r="134" spans="1:6" customFormat="1" outlineLevel="2" x14ac:dyDescent="0.25">
      <c r="A134" s="20" t="s">
        <v>7</v>
      </c>
      <c r="B134" s="32" t="s">
        <v>28</v>
      </c>
      <c r="C134" s="81" t="s">
        <v>175</v>
      </c>
      <c r="D134" s="51">
        <f>346+282+302+242+256</f>
        <v>1428</v>
      </c>
      <c r="E134" s="7">
        <v>245</v>
      </c>
      <c r="F134" s="30">
        <f t="shared" si="9"/>
        <v>294</v>
      </c>
    </row>
    <row r="135" spans="1:6" customFormat="1" outlineLevel="2" x14ac:dyDescent="0.25">
      <c r="A135" s="20" t="s">
        <v>7</v>
      </c>
      <c r="B135" s="36" t="s">
        <v>28</v>
      </c>
      <c r="C135" s="38" t="s">
        <v>193</v>
      </c>
      <c r="D135" s="33">
        <v>18</v>
      </c>
      <c r="E135" s="7">
        <v>235</v>
      </c>
      <c r="F135" s="30">
        <f t="shared" si="9"/>
        <v>282</v>
      </c>
    </row>
    <row r="136" spans="1:6" customFormat="1" outlineLevel="2" x14ac:dyDescent="0.25">
      <c r="A136" s="20" t="s">
        <v>7</v>
      </c>
      <c r="B136" s="36" t="s">
        <v>28</v>
      </c>
      <c r="C136" s="38" t="s">
        <v>270</v>
      </c>
      <c r="D136" s="33">
        <v>38</v>
      </c>
      <c r="E136" s="7">
        <v>235</v>
      </c>
      <c r="F136" s="30">
        <f t="shared" si="9"/>
        <v>282</v>
      </c>
    </row>
    <row r="137" spans="1:6" customFormat="1" outlineLevel="2" x14ac:dyDescent="0.25">
      <c r="A137" s="20" t="s">
        <v>7</v>
      </c>
      <c r="B137" s="36" t="s">
        <v>28</v>
      </c>
      <c r="C137" s="38" t="s">
        <v>204</v>
      </c>
      <c r="D137" s="33">
        <v>70</v>
      </c>
      <c r="E137" s="7">
        <v>235</v>
      </c>
      <c r="F137" s="30">
        <f t="shared" si="9"/>
        <v>282</v>
      </c>
    </row>
    <row r="138" spans="1:6" customFormat="1" outlineLevel="2" x14ac:dyDescent="0.25">
      <c r="A138" s="20" t="s">
        <v>7</v>
      </c>
      <c r="B138" s="36" t="s">
        <v>28</v>
      </c>
      <c r="C138" s="81" t="s">
        <v>364</v>
      </c>
      <c r="D138" s="51">
        <v>122</v>
      </c>
      <c r="E138" s="7">
        <v>235</v>
      </c>
      <c r="F138" s="30">
        <f>E138*1.2</f>
        <v>282</v>
      </c>
    </row>
    <row r="139" spans="1:6" customFormat="1" outlineLevel="2" x14ac:dyDescent="0.25">
      <c r="A139" s="20" t="s">
        <v>7</v>
      </c>
      <c r="B139" s="36" t="s">
        <v>28</v>
      </c>
      <c r="C139" s="38" t="s">
        <v>271</v>
      </c>
      <c r="D139" s="33">
        <v>360</v>
      </c>
      <c r="E139" s="7">
        <v>235</v>
      </c>
      <c r="F139" s="30">
        <f t="shared" ref="F139:F142" si="10">E139*1.2</f>
        <v>282</v>
      </c>
    </row>
    <row r="140" spans="1:6" customFormat="1" ht="14.25" customHeight="1" outlineLevel="2" x14ac:dyDescent="0.25">
      <c r="A140" s="20" t="s">
        <v>7</v>
      </c>
      <c r="B140" s="36" t="s">
        <v>28</v>
      </c>
      <c r="C140" s="37" t="s">
        <v>317</v>
      </c>
      <c r="D140" s="33">
        <f>342+240+332</f>
        <v>914</v>
      </c>
      <c r="E140" s="7">
        <v>235</v>
      </c>
      <c r="F140" s="30">
        <f t="shared" si="10"/>
        <v>282</v>
      </c>
    </row>
    <row r="141" spans="1:6" customFormat="1" outlineLevel="2" x14ac:dyDescent="0.25">
      <c r="A141" s="20" t="s">
        <v>7</v>
      </c>
      <c r="B141" s="36" t="s">
        <v>28</v>
      </c>
      <c r="C141" s="37" t="s">
        <v>169</v>
      </c>
      <c r="D141" s="33">
        <f>338+340</f>
        <v>678</v>
      </c>
      <c r="E141" s="7">
        <v>235</v>
      </c>
      <c r="F141" s="30">
        <f t="shared" si="10"/>
        <v>282</v>
      </c>
    </row>
    <row r="142" spans="1:6" customFormat="1" outlineLevel="2" x14ac:dyDescent="0.25">
      <c r="A142" s="20" t="s">
        <v>7</v>
      </c>
      <c r="B142" s="36" t="s">
        <v>28</v>
      </c>
      <c r="C142" s="81" t="s">
        <v>377</v>
      </c>
      <c r="D142" s="51">
        <f>570+482+310</f>
        <v>1362</v>
      </c>
      <c r="E142" s="7">
        <v>235</v>
      </c>
      <c r="F142" s="30">
        <f t="shared" si="10"/>
        <v>282</v>
      </c>
    </row>
    <row r="143" spans="1:6" customFormat="1" outlineLevel="2" x14ac:dyDescent="0.25">
      <c r="A143" s="20" t="s">
        <v>7</v>
      </c>
      <c r="B143" s="32" t="s">
        <v>28</v>
      </c>
      <c r="C143" s="34" t="s">
        <v>148</v>
      </c>
      <c r="D143" s="33">
        <v>12</v>
      </c>
      <c r="E143" s="7">
        <v>235</v>
      </c>
      <c r="F143" s="30">
        <f>E143*1.2</f>
        <v>282</v>
      </c>
    </row>
    <row r="144" spans="1:6" customFormat="1" outlineLevel="2" x14ac:dyDescent="0.25">
      <c r="A144" s="20" t="s">
        <v>7</v>
      </c>
      <c r="B144" s="32" t="s">
        <v>28</v>
      </c>
      <c r="C144" s="34" t="s">
        <v>240</v>
      </c>
      <c r="D144" s="33">
        <v>54</v>
      </c>
      <c r="E144" s="7">
        <v>235</v>
      </c>
      <c r="F144" s="30">
        <f t="shared" ref="F144:F166" si="11">E144*1.2</f>
        <v>282</v>
      </c>
    </row>
    <row r="145" spans="1:6" customFormat="1" outlineLevel="2" x14ac:dyDescent="0.25">
      <c r="A145" s="20" t="s">
        <v>7</v>
      </c>
      <c r="B145" s="32" t="s">
        <v>28</v>
      </c>
      <c r="C145" s="34" t="s">
        <v>186</v>
      </c>
      <c r="D145" s="33">
        <v>58</v>
      </c>
      <c r="E145" s="7">
        <v>235</v>
      </c>
      <c r="F145" s="30">
        <f t="shared" si="11"/>
        <v>282</v>
      </c>
    </row>
    <row r="146" spans="1:6" customFormat="1" outlineLevel="2" x14ac:dyDescent="0.25">
      <c r="A146" s="20" t="s">
        <v>7</v>
      </c>
      <c r="B146" s="32" t="s">
        <v>28</v>
      </c>
      <c r="C146" s="34" t="s">
        <v>205</v>
      </c>
      <c r="D146" s="33">
        <v>108</v>
      </c>
      <c r="E146" s="7">
        <v>235</v>
      </c>
      <c r="F146" s="30">
        <f t="shared" si="11"/>
        <v>282</v>
      </c>
    </row>
    <row r="147" spans="1:6" customFormat="1" outlineLevel="2" x14ac:dyDescent="0.25">
      <c r="A147" s="20" t="s">
        <v>7</v>
      </c>
      <c r="B147" s="32" t="s">
        <v>28</v>
      </c>
      <c r="C147" s="34" t="s">
        <v>206</v>
      </c>
      <c r="D147" s="33">
        <v>130</v>
      </c>
      <c r="E147" s="7">
        <v>235</v>
      </c>
      <c r="F147" s="30">
        <f t="shared" si="11"/>
        <v>282</v>
      </c>
    </row>
    <row r="148" spans="1:6" customFormat="1" ht="13.5" customHeight="1" outlineLevel="2" x14ac:dyDescent="0.25">
      <c r="A148" s="20" t="s">
        <v>7</v>
      </c>
      <c r="B148" s="32" t="s">
        <v>28</v>
      </c>
      <c r="C148" s="81" t="s">
        <v>241</v>
      </c>
      <c r="D148" s="82">
        <v>480</v>
      </c>
      <c r="E148" s="7">
        <v>235</v>
      </c>
      <c r="F148" s="30">
        <f t="shared" si="11"/>
        <v>282</v>
      </c>
    </row>
    <row r="149" spans="1:6" customFormat="1" ht="13.5" customHeight="1" outlineLevel="2" x14ac:dyDescent="0.25">
      <c r="A149" s="20" t="s">
        <v>7</v>
      </c>
      <c r="B149" s="36" t="s">
        <v>28</v>
      </c>
      <c r="C149" s="38" t="s">
        <v>176</v>
      </c>
      <c r="D149" s="33">
        <f>784+360</f>
        <v>1144</v>
      </c>
      <c r="E149" s="7">
        <v>235</v>
      </c>
      <c r="F149" s="30">
        <f t="shared" si="11"/>
        <v>282</v>
      </c>
    </row>
    <row r="150" spans="1:6" customFormat="1" ht="13.9" customHeight="1" outlineLevel="2" x14ac:dyDescent="0.25">
      <c r="A150" s="20" t="s">
        <v>7</v>
      </c>
      <c r="B150" s="36" t="s">
        <v>28</v>
      </c>
      <c r="C150" s="38" t="s">
        <v>216</v>
      </c>
      <c r="D150" s="33">
        <f>488+474+364</f>
        <v>1326</v>
      </c>
      <c r="E150" s="7">
        <v>235</v>
      </c>
      <c r="F150" s="30">
        <f t="shared" si="11"/>
        <v>282</v>
      </c>
    </row>
    <row r="151" spans="1:6" customFormat="1" ht="13.9" customHeight="1" outlineLevel="2" x14ac:dyDescent="0.25">
      <c r="A151" s="20" t="s">
        <v>7</v>
      </c>
      <c r="B151" s="36" t="s">
        <v>28</v>
      </c>
      <c r="C151" s="37" t="s">
        <v>268</v>
      </c>
      <c r="D151" s="33">
        <v>50</v>
      </c>
      <c r="E151" s="7">
        <v>235</v>
      </c>
      <c r="F151" s="30">
        <f t="shared" si="11"/>
        <v>282</v>
      </c>
    </row>
    <row r="152" spans="1:6" customFormat="1" ht="13.9" customHeight="1" outlineLevel="2" x14ac:dyDescent="0.25">
      <c r="A152" s="20" t="s">
        <v>7</v>
      </c>
      <c r="B152" s="36" t="s">
        <v>28</v>
      </c>
      <c r="C152" s="81" t="s">
        <v>207</v>
      </c>
      <c r="D152" s="82">
        <v>32</v>
      </c>
      <c r="E152" s="7">
        <v>235</v>
      </c>
      <c r="F152" s="30">
        <f t="shared" si="11"/>
        <v>282</v>
      </c>
    </row>
    <row r="153" spans="1:6" customFormat="1" outlineLevel="2" x14ac:dyDescent="0.25">
      <c r="A153" s="20" t="s">
        <v>7</v>
      </c>
      <c r="B153" s="32" t="s">
        <v>28</v>
      </c>
      <c r="C153" s="41" t="s">
        <v>226</v>
      </c>
      <c r="D153" s="33">
        <v>54</v>
      </c>
      <c r="E153" s="7">
        <v>235</v>
      </c>
      <c r="F153" s="30">
        <f t="shared" si="11"/>
        <v>282</v>
      </c>
    </row>
    <row r="154" spans="1:6" customFormat="1" outlineLevel="2" x14ac:dyDescent="0.25">
      <c r="A154" s="20" t="s">
        <v>7</v>
      </c>
      <c r="B154" s="36" t="s">
        <v>28</v>
      </c>
      <c r="C154" s="38" t="s">
        <v>142</v>
      </c>
      <c r="D154" s="33">
        <v>104</v>
      </c>
      <c r="E154" s="7">
        <v>235</v>
      </c>
      <c r="F154" s="30">
        <f t="shared" si="11"/>
        <v>282</v>
      </c>
    </row>
    <row r="155" spans="1:6" customFormat="1" outlineLevel="2" x14ac:dyDescent="0.25">
      <c r="A155" s="20" t="s">
        <v>7</v>
      </c>
      <c r="B155" s="36" t="s">
        <v>28</v>
      </c>
      <c r="C155" s="38" t="s">
        <v>272</v>
      </c>
      <c r="D155" s="33">
        <v>68</v>
      </c>
      <c r="E155" s="7">
        <v>235</v>
      </c>
      <c r="F155" s="30">
        <f t="shared" si="11"/>
        <v>282</v>
      </c>
    </row>
    <row r="156" spans="1:6" customFormat="1" outlineLevel="2" x14ac:dyDescent="0.25">
      <c r="A156" s="20" t="s">
        <v>7</v>
      </c>
      <c r="B156" s="36" t="s">
        <v>28</v>
      </c>
      <c r="C156" s="38" t="s">
        <v>273</v>
      </c>
      <c r="D156" s="33">
        <v>98</v>
      </c>
      <c r="E156" s="7">
        <v>235</v>
      </c>
      <c r="F156" s="30">
        <f t="shared" si="11"/>
        <v>282</v>
      </c>
    </row>
    <row r="157" spans="1:6" customFormat="1" outlineLevel="2" x14ac:dyDescent="0.25">
      <c r="A157" s="20" t="s">
        <v>7</v>
      </c>
      <c r="B157" s="36" t="s">
        <v>28</v>
      </c>
      <c r="C157" s="38" t="s">
        <v>208</v>
      </c>
      <c r="D157" s="33">
        <v>180</v>
      </c>
      <c r="E157" s="7">
        <v>235</v>
      </c>
      <c r="F157" s="30">
        <f t="shared" si="11"/>
        <v>282</v>
      </c>
    </row>
    <row r="158" spans="1:6" customFormat="1" outlineLevel="2" x14ac:dyDescent="0.25">
      <c r="A158" s="20" t="s">
        <v>7</v>
      </c>
      <c r="B158" s="36" t="s">
        <v>28</v>
      </c>
      <c r="C158" s="38" t="s">
        <v>318</v>
      </c>
      <c r="D158" s="33">
        <v>146</v>
      </c>
      <c r="E158" s="7">
        <v>235</v>
      </c>
      <c r="F158" s="30">
        <f t="shared" si="11"/>
        <v>282</v>
      </c>
    </row>
    <row r="159" spans="1:6" customFormat="1" outlineLevel="2" x14ac:dyDescent="0.25">
      <c r="A159" s="20" t="s">
        <v>7</v>
      </c>
      <c r="B159" s="36" t="s">
        <v>28</v>
      </c>
      <c r="C159" s="81" t="s">
        <v>319</v>
      </c>
      <c r="D159" s="82">
        <f>688+378</f>
        <v>1066</v>
      </c>
      <c r="E159" s="7">
        <v>235</v>
      </c>
      <c r="F159" s="30">
        <f t="shared" si="11"/>
        <v>282</v>
      </c>
    </row>
    <row r="160" spans="1:6" customFormat="1" outlineLevel="2" x14ac:dyDescent="0.25">
      <c r="A160" s="20" t="s">
        <v>7</v>
      </c>
      <c r="B160" s="36" t="s">
        <v>28</v>
      </c>
      <c r="C160" s="81" t="s">
        <v>209</v>
      </c>
      <c r="D160" s="51">
        <v>706</v>
      </c>
      <c r="E160" s="7">
        <v>235</v>
      </c>
      <c r="F160" s="30">
        <f>E160*1.2</f>
        <v>282</v>
      </c>
    </row>
    <row r="161" spans="1:6" customFormat="1" outlineLevel="2" x14ac:dyDescent="0.25">
      <c r="A161" s="20" t="s">
        <v>7</v>
      </c>
      <c r="B161" s="36" t="s">
        <v>28</v>
      </c>
      <c r="C161" s="81" t="s">
        <v>210</v>
      </c>
      <c r="D161" s="51">
        <v>712</v>
      </c>
      <c r="E161" s="7">
        <v>235</v>
      </c>
      <c r="F161" s="30">
        <f>E161*1.2</f>
        <v>282</v>
      </c>
    </row>
    <row r="162" spans="1:6" customFormat="1" outlineLevel="2" x14ac:dyDescent="0.25">
      <c r="A162" s="20" t="s">
        <v>299</v>
      </c>
      <c r="B162" s="36" t="s">
        <v>28</v>
      </c>
      <c r="C162" s="81" t="s">
        <v>311</v>
      </c>
      <c r="D162" s="51">
        <v>1984</v>
      </c>
      <c r="E162" s="7"/>
      <c r="F162" s="30"/>
    </row>
    <row r="163" spans="1:6" customFormat="1" outlineLevel="2" x14ac:dyDescent="0.25">
      <c r="A163" s="20" t="s">
        <v>7</v>
      </c>
      <c r="B163" s="36" t="s">
        <v>28</v>
      </c>
      <c r="C163" s="38" t="s">
        <v>136</v>
      </c>
      <c r="D163" s="33">
        <v>19</v>
      </c>
      <c r="E163" s="7">
        <v>235</v>
      </c>
      <c r="F163" s="30">
        <f t="shared" si="11"/>
        <v>282</v>
      </c>
    </row>
    <row r="164" spans="1:6" customFormat="1" outlineLevel="2" x14ac:dyDescent="0.25">
      <c r="A164" s="20" t="s">
        <v>7</v>
      </c>
      <c r="B164" s="36" t="s">
        <v>28</v>
      </c>
      <c r="C164" s="38" t="s">
        <v>178</v>
      </c>
      <c r="D164" s="33">
        <v>20</v>
      </c>
      <c r="E164" s="7">
        <v>235</v>
      </c>
      <c r="F164" s="30">
        <f t="shared" si="11"/>
        <v>282</v>
      </c>
    </row>
    <row r="165" spans="1:6" customFormat="1" outlineLevel="2" x14ac:dyDescent="0.25">
      <c r="A165" s="20" t="s">
        <v>7</v>
      </c>
      <c r="B165" s="36" t="s">
        <v>28</v>
      </c>
      <c r="C165" s="38" t="s">
        <v>331</v>
      </c>
      <c r="D165" s="33">
        <v>58</v>
      </c>
      <c r="E165" s="7">
        <v>235</v>
      </c>
      <c r="F165" s="30">
        <f t="shared" si="11"/>
        <v>282</v>
      </c>
    </row>
    <row r="166" spans="1:6" customFormat="1" outlineLevel="2" x14ac:dyDescent="0.25">
      <c r="A166" s="20" t="s">
        <v>7</v>
      </c>
      <c r="B166" s="36" t="s">
        <v>28</v>
      </c>
      <c r="C166" s="81" t="s">
        <v>274</v>
      </c>
      <c r="D166" s="51">
        <f>698+362+706</f>
        <v>1766</v>
      </c>
      <c r="E166" s="7">
        <v>235</v>
      </c>
      <c r="F166" s="30">
        <f t="shared" si="11"/>
        <v>282</v>
      </c>
    </row>
    <row r="167" spans="1:6" customFormat="1" ht="14.45" customHeight="1" outlineLevel="2" x14ac:dyDescent="0.25">
      <c r="A167" s="20" t="s">
        <v>7</v>
      </c>
      <c r="B167" s="36" t="s">
        <v>28</v>
      </c>
      <c r="C167" s="38" t="s">
        <v>160</v>
      </c>
      <c r="D167" s="33">
        <v>24</v>
      </c>
      <c r="E167" s="7">
        <v>235</v>
      </c>
      <c r="F167" s="30">
        <f>E167*1.2</f>
        <v>282</v>
      </c>
    </row>
    <row r="168" spans="1:6" customFormat="1" ht="14.45" customHeight="1" outlineLevel="2" x14ac:dyDescent="0.25">
      <c r="A168" s="20" t="s">
        <v>7</v>
      </c>
      <c r="B168" s="36" t="s">
        <v>28</v>
      </c>
      <c r="C168" s="38" t="s">
        <v>275</v>
      </c>
      <c r="D168" s="33">
        <v>62</v>
      </c>
      <c r="E168" s="7">
        <v>235</v>
      </c>
      <c r="F168" s="30">
        <f t="shared" ref="F168:F174" si="12">E168*1.2</f>
        <v>282</v>
      </c>
    </row>
    <row r="169" spans="1:6" customFormat="1" ht="14.45" customHeight="1" outlineLevel="2" x14ac:dyDescent="0.25">
      <c r="A169" s="20" t="s">
        <v>7</v>
      </c>
      <c r="B169" s="36" t="s">
        <v>28</v>
      </c>
      <c r="C169" s="38" t="s">
        <v>188</v>
      </c>
      <c r="D169" s="33">
        <v>60</v>
      </c>
      <c r="E169" s="7">
        <v>235</v>
      </c>
      <c r="F169" s="30">
        <f t="shared" si="12"/>
        <v>282</v>
      </c>
    </row>
    <row r="170" spans="1:6" customFormat="1" ht="14.45" customHeight="1" outlineLevel="2" x14ac:dyDescent="0.25">
      <c r="A170" s="20" t="s">
        <v>7</v>
      </c>
      <c r="B170" s="36" t="s">
        <v>28</v>
      </c>
      <c r="C170" s="38" t="s">
        <v>217</v>
      </c>
      <c r="D170" s="33">
        <v>106</v>
      </c>
      <c r="E170" s="7">
        <v>235</v>
      </c>
      <c r="F170" s="30">
        <f t="shared" si="12"/>
        <v>282</v>
      </c>
    </row>
    <row r="171" spans="1:6" customFormat="1" ht="14.45" customHeight="1" outlineLevel="2" x14ac:dyDescent="0.25">
      <c r="A171" s="20" t="s">
        <v>7</v>
      </c>
      <c r="B171" s="36" t="s">
        <v>28</v>
      </c>
      <c r="C171" s="38" t="s">
        <v>320</v>
      </c>
      <c r="D171" s="33">
        <v>66</v>
      </c>
      <c r="E171" s="7">
        <v>235</v>
      </c>
      <c r="F171" s="30">
        <f t="shared" si="12"/>
        <v>282</v>
      </c>
    </row>
    <row r="172" spans="1:6" customFormat="1" ht="14.45" customHeight="1" outlineLevel="2" x14ac:dyDescent="0.25">
      <c r="A172" s="20" t="s">
        <v>7</v>
      </c>
      <c r="B172" s="36" t="s">
        <v>28</v>
      </c>
      <c r="C172" s="38" t="s">
        <v>145</v>
      </c>
      <c r="D172" s="33">
        <v>36</v>
      </c>
      <c r="E172" s="7">
        <v>235</v>
      </c>
      <c r="F172" s="30">
        <f t="shared" si="12"/>
        <v>282</v>
      </c>
    </row>
    <row r="173" spans="1:6" customFormat="1" ht="14.45" customHeight="1" outlineLevel="2" x14ac:dyDescent="0.25">
      <c r="A173" s="20" t="s">
        <v>7</v>
      </c>
      <c r="B173" s="36" t="s">
        <v>28</v>
      </c>
      <c r="C173" s="38" t="s">
        <v>276</v>
      </c>
      <c r="D173" s="33">
        <v>68</v>
      </c>
      <c r="E173" s="7">
        <v>235</v>
      </c>
      <c r="F173" s="30">
        <f t="shared" si="12"/>
        <v>282</v>
      </c>
    </row>
    <row r="174" spans="1:6" customFormat="1" ht="14.45" customHeight="1" outlineLevel="2" x14ac:dyDescent="0.25">
      <c r="A174" s="20" t="s">
        <v>7</v>
      </c>
      <c r="B174" s="36" t="s">
        <v>28</v>
      </c>
      <c r="C174" s="38" t="s">
        <v>332</v>
      </c>
      <c r="D174" s="33">
        <v>78</v>
      </c>
      <c r="E174" s="7">
        <v>235</v>
      </c>
      <c r="F174" s="30">
        <f t="shared" si="12"/>
        <v>282</v>
      </c>
    </row>
    <row r="175" spans="1:6" customFormat="1" ht="15" customHeight="1" outlineLevel="2" x14ac:dyDescent="0.25">
      <c r="A175" s="20" t="s">
        <v>7</v>
      </c>
      <c r="B175" s="36" t="s">
        <v>28</v>
      </c>
      <c r="C175" s="38" t="s">
        <v>199</v>
      </c>
      <c r="D175" s="33">
        <v>100</v>
      </c>
      <c r="E175" s="7">
        <v>235</v>
      </c>
      <c r="F175" s="30">
        <f>E175*1.2</f>
        <v>282</v>
      </c>
    </row>
    <row r="176" spans="1:6" customFormat="1" ht="15.75" customHeight="1" outlineLevel="2" x14ac:dyDescent="0.25">
      <c r="A176" s="20" t="s">
        <v>7</v>
      </c>
      <c r="B176" s="36" t="s">
        <v>28</v>
      </c>
      <c r="C176" s="38" t="s">
        <v>211</v>
      </c>
      <c r="D176" s="33">
        <v>234</v>
      </c>
      <c r="E176" s="7">
        <v>235</v>
      </c>
      <c r="F176" s="30">
        <f t="shared" ref="F176:F182" si="13">E176*1.2</f>
        <v>282</v>
      </c>
    </row>
    <row r="177" spans="1:6" customFormat="1" ht="15.75" customHeight="1" outlineLevel="2" x14ac:dyDescent="0.25">
      <c r="A177" s="20" t="s">
        <v>7</v>
      </c>
      <c r="B177" s="36" t="s">
        <v>28</v>
      </c>
      <c r="C177" s="38" t="s">
        <v>212</v>
      </c>
      <c r="D177" s="33">
        <v>244</v>
      </c>
      <c r="E177" s="7">
        <v>235</v>
      </c>
      <c r="F177" s="30">
        <f t="shared" si="13"/>
        <v>282</v>
      </c>
    </row>
    <row r="178" spans="1:6" customFormat="1" outlineLevel="2" x14ac:dyDescent="0.25">
      <c r="A178" s="20" t="s">
        <v>7</v>
      </c>
      <c r="B178" s="36" t="s">
        <v>28</v>
      </c>
      <c r="C178" s="81" t="s">
        <v>256</v>
      </c>
      <c r="D178" s="82">
        <f>692+474+594</f>
        <v>1760</v>
      </c>
      <c r="E178" s="7">
        <v>235</v>
      </c>
      <c r="F178" s="30">
        <f t="shared" si="13"/>
        <v>282</v>
      </c>
    </row>
    <row r="179" spans="1:6" customFormat="1" outlineLevel="2" x14ac:dyDescent="0.25">
      <c r="A179" s="20" t="s">
        <v>7</v>
      </c>
      <c r="B179" s="36" t="s">
        <v>28</v>
      </c>
      <c r="C179" s="37" t="s">
        <v>213</v>
      </c>
      <c r="D179" s="33">
        <f>674+668+692</f>
        <v>2034</v>
      </c>
      <c r="E179" s="7">
        <v>235</v>
      </c>
      <c r="F179" s="30">
        <f t="shared" si="13"/>
        <v>282</v>
      </c>
    </row>
    <row r="180" spans="1:6" customFormat="1" outlineLevel="2" x14ac:dyDescent="0.25">
      <c r="A180" s="20" t="s">
        <v>7</v>
      </c>
      <c r="B180" s="36" t="s">
        <v>28</v>
      </c>
      <c r="C180" s="81" t="s">
        <v>214</v>
      </c>
      <c r="D180" s="51">
        <f>714+690+714</f>
        <v>2118</v>
      </c>
      <c r="E180" s="7">
        <v>235</v>
      </c>
      <c r="F180" s="30">
        <f t="shared" si="13"/>
        <v>282</v>
      </c>
    </row>
    <row r="181" spans="1:6" customFormat="1" outlineLevel="2" x14ac:dyDescent="0.25">
      <c r="A181" s="20" t="s">
        <v>7</v>
      </c>
      <c r="B181" s="36" t="s">
        <v>28</v>
      </c>
      <c r="C181" s="85" t="s">
        <v>215</v>
      </c>
      <c r="D181" s="59">
        <v>900</v>
      </c>
      <c r="E181" s="7">
        <v>235</v>
      </c>
      <c r="F181" s="30">
        <f t="shared" si="13"/>
        <v>282</v>
      </c>
    </row>
    <row r="182" spans="1:6" customFormat="1" outlineLevel="2" x14ac:dyDescent="0.25">
      <c r="A182" s="20" t="s">
        <v>299</v>
      </c>
      <c r="B182" s="36" t="s">
        <v>28</v>
      </c>
      <c r="C182" s="85" t="s">
        <v>312</v>
      </c>
      <c r="D182" s="59">
        <v>2064</v>
      </c>
      <c r="E182" s="7">
        <v>235</v>
      </c>
      <c r="F182" s="30">
        <f t="shared" si="13"/>
        <v>282</v>
      </c>
    </row>
    <row r="183" spans="1:6" customFormat="1" outlineLevel="2" x14ac:dyDescent="0.25">
      <c r="A183" s="20" t="s">
        <v>7</v>
      </c>
      <c r="B183" s="36" t="s">
        <v>28</v>
      </c>
      <c r="C183" s="44" t="s">
        <v>165</v>
      </c>
      <c r="D183" s="35">
        <v>34</v>
      </c>
      <c r="E183" s="7">
        <v>235</v>
      </c>
      <c r="F183" s="30">
        <f>E183*1.2</f>
        <v>282</v>
      </c>
    </row>
    <row r="184" spans="1:6" customFormat="1" ht="14.25" customHeight="1" outlineLevel="2" x14ac:dyDescent="0.25">
      <c r="A184" s="20" t="s">
        <v>7</v>
      </c>
      <c r="B184" s="36" t="s">
        <v>28</v>
      </c>
      <c r="C184" s="40" t="s">
        <v>282</v>
      </c>
      <c r="D184" s="35">
        <v>190</v>
      </c>
      <c r="E184" s="7">
        <v>235</v>
      </c>
      <c r="F184" s="30">
        <f t="shared" ref="F184:F187" si="14">E184*1.2</f>
        <v>282</v>
      </c>
    </row>
    <row r="185" spans="1:6" customFormat="1" outlineLevel="2" x14ac:dyDescent="0.25">
      <c r="A185" s="20" t="s">
        <v>7</v>
      </c>
      <c r="B185" s="36" t="s">
        <v>28</v>
      </c>
      <c r="C185" s="37" t="s">
        <v>149</v>
      </c>
      <c r="D185" s="33">
        <v>96</v>
      </c>
      <c r="E185" s="7">
        <v>235</v>
      </c>
      <c r="F185" s="30">
        <f t="shared" si="14"/>
        <v>282</v>
      </c>
    </row>
    <row r="186" spans="1:6" customFormat="1" ht="15" customHeight="1" outlineLevel="2" x14ac:dyDescent="0.25">
      <c r="A186" s="20" t="s">
        <v>299</v>
      </c>
      <c r="B186" s="36" t="s">
        <v>28</v>
      </c>
      <c r="C186" s="81" t="s">
        <v>313</v>
      </c>
      <c r="D186" s="82">
        <v>2684</v>
      </c>
      <c r="E186" s="7">
        <v>235</v>
      </c>
      <c r="F186" s="30">
        <f t="shared" si="14"/>
        <v>282</v>
      </c>
    </row>
    <row r="187" spans="1:6" customFormat="1" ht="14.45" customHeight="1" outlineLevel="2" x14ac:dyDescent="0.25">
      <c r="A187" s="20" t="s">
        <v>7</v>
      </c>
      <c r="B187" s="36" t="s">
        <v>28</v>
      </c>
      <c r="C187" s="38" t="s">
        <v>277</v>
      </c>
      <c r="D187" s="33">
        <v>1086</v>
      </c>
      <c r="E187" s="7">
        <v>235</v>
      </c>
      <c r="F187" s="30">
        <f t="shared" si="14"/>
        <v>282</v>
      </c>
    </row>
    <row r="188" spans="1:6" customFormat="1" outlineLevel="1" x14ac:dyDescent="0.25">
      <c r="A188" s="67" t="s">
        <v>345</v>
      </c>
      <c r="B188" s="68"/>
      <c r="C188" s="68"/>
      <c r="D188" s="68"/>
      <c r="E188" s="68"/>
      <c r="F188" s="68"/>
    </row>
    <row r="189" spans="1:6" customFormat="1" outlineLevel="2" x14ac:dyDescent="0.25">
      <c r="A189" s="20" t="s">
        <v>7</v>
      </c>
      <c r="B189" s="32" t="s">
        <v>28</v>
      </c>
      <c r="C189" s="49" t="s">
        <v>102</v>
      </c>
      <c r="D189" s="33">
        <v>16</v>
      </c>
      <c r="E189" s="7">
        <v>235</v>
      </c>
      <c r="F189" s="30">
        <f>E189*1.2</f>
        <v>282</v>
      </c>
    </row>
    <row r="190" spans="1:6" customFormat="1" outlineLevel="2" x14ac:dyDescent="0.25">
      <c r="A190" s="20" t="s">
        <v>7</v>
      </c>
      <c r="B190" s="36" t="s">
        <v>28</v>
      </c>
      <c r="C190" s="38" t="s">
        <v>108</v>
      </c>
      <c r="D190" s="33">
        <v>22</v>
      </c>
      <c r="E190" s="7">
        <v>235</v>
      </c>
      <c r="F190" s="30">
        <f>E190*1.2</f>
        <v>282</v>
      </c>
    </row>
    <row r="191" spans="1:6" customFormat="1" outlineLevel="2" x14ac:dyDescent="0.25">
      <c r="A191" s="20" t="s">
        <v>7</v>
      </c>
      <c r="B191" s="36" t="s">
        <v>28</v>
      </c>
      <c r="C191" s="44" t="s">
        <v>130</v>
      </c>
      <c r="D191" s="35">
        <v>16</v>
      </c>
      <c r="E191" s="7">
        <v>235</v>
      </c>
      <c r="F191" s="30">
        <f t="shared" ref="F191:F192" si="15">E191*1.2</f>
        <v>282</v>
      </c>
    </row>
    <row r="192" spans="1:6" customFormat="1" ht="14.25" customHeight="1" outlineLevel="2" x14ac:dyDescent="0.25">
      <c r="A192" s="20" t="s">
        <v>7</v>
      </c>
      <c r="B192" s="36" t="s">
        <v>28</v>
      </c>
      <c r="C192" s="44" t="s">
        <v>333</v>
      </c>
      <c r="D192" s="35">
        <v>66</v>
      </c>
      <c r="E192" s="7">
        <v>235</v>
      </c>
      <c r="F192" s="48">
        <f t="shared" si="15"/>
        <v>282</v>
      </c>
    </row>
    <row r="193" spans="1:6" customFormat="1" ht="14.25" customHeight="1" outlineLevel="2" x14ac:dyDescent="0.25">
      <c r="A193" s="20" t="s">
        <v>7</v>
      </c>
      <c r="B193" s="36" t="s">
        <v>28</v>
      </c>
      <c r="C193" s="40" t="s">
        <v>373</v>
      </c>
      <c r="D193" s="35">
        <v>92</v>
      </c>
      <c r="E193" s="7">
        <v>235</v>
      </c>
      <c r="F193" s="48">
        <f>E193*1.2</f>
        <v>282</v>
      </c>
    </row>
    <row r="194" spans="1:6" customFormat="1" ht="15" customHeight="1" outlineLevel="2" x14ac:dyDescent="0.25">
      <c r="A194" s="20" t="s">
        <v>7</v>
      </c>
      <c r="B194" s="36" t="s">
        <v>28</v>
      </c>
      <c r="C194" s="81" t="s">
        <v>378</v>
      </c>
      <c r="D194" s="82">
        <v>132</v>
      </c>
      <c r="E194" s="46">
        <v>235</v>
      </c>
      <c r="F194" s="47">
        <f>E194*1.2</f>
        <v>282</v>
      </c>
    </row>
    <row r="195" spans="1:6" customFormat="1" ht="15" customHeight="1" outlineLevel="2" x14ac:dyDescent="0.25">
      <c r="A195" s="20" t="s">
        <v>7</v>
      </c>
      <c r="B195" s="36" t="s">
        <v>28</v>
      </c>
      <c r="C195" s="81" t="s">
        <v>200</v>
      </c>
      <c r="D195" s="82">
        <v>184</v>
      </c>
      <c r="E195" s="46">
        <v>235</v>
      </c>
      <c r="F195" s="47">
        <f>E195*1.2</f>
        <v>282</v>
      </c>
    </row>
    <row r="196" spans="1:6" customFormat="1" ht="15" customHeight="1" outlineLevel="2" x14ac:dyDescent="0.25">
      <c r="A196" s="20" t="s">
        <v>7</v>
      </c>
      <c r="B196" s="36" t="s">
        <v>28</v>
      </c>
      <c r="C196" s="38" t="s">
        <v>245</v>
      </c>
      <c r="D196" s="33">
        <v>88</v>
      </c>
      <c r="E196" s="7">
        <v>235</v>
      </c>
      <c r="F196" s="30">
        <f t="shared" ref="F196:F235" si="16">E196*1.2</f>
        <v>282</v>
      </c>
    </row>
    <row r="197" spans="1:6" customFormat="1" ht="15" customHeight="1" outlineLevel="2" x14ac:dyDescent="0.25">
      <c r="A197" s="20" t="s">
        <v>7</v>
      </c>
      <c r="B197" s="36" t="s">
        <v>28</v>
      </c>
      <c r="C197" s="38" t="s">
        <v>180</v>
      </c>
      <c r="D197" s="33">
        <v>166</v>
      </c>
      <c r="E197" s="7">
        <v>235</v>
      </c>
      <c r="F197" s="30">
        <f t="shared" si="16"/>
        <v>282</v>
      </c>
    </row>
    <row r="198" spans="1:6" customFormat="1" ht="15" customHeight="1" outlineLevel="2" x14ac:dyDescent="0.25">
      <c r="A198" s="20" t="s">
        <v>7</v>
      </c>
      <c r="B198" s="36" t="s">
        <v>28</v>
      </c>
      <c r="C198" s="38" t="s">
        <v>365</v>
      </c>
      <c r="D198" s="33">
        <v>134</v>
      </c>
      <c r="E198" s="7">
        <v>235</v>
      </c>
      <c r="F198" s="30">
        <f t="shared" si="16"/>
        <v>282</v>
      </c>
    </row>
    <row r="199" spans="1:6" customFormat="1" ht="15" customHeight="1" outlineLevel="2" x14ac:dyDescent="0.25">
      <c r="A199" s="20" t="s">
        <v>7</v>
      </c>
      <c r="B199" s="36" t="s">
        <v>28</v>
      </c>
      <c r="C199" s="81" t="s">
        <v>366</v>
      </c>
      <c r="D199" s="51">
        <f>410+1066</f>
        <v>1476</v>
      </c>
      <c r="E199" s="7">
        <v>235</v>
      </c>
      <c r="F199" s="30">
        <f t="shared" si="16"/>
        <v>282</v>
      </c>
    </row>
    <row r="200" spans="1:6" customFormat="1" ht="15" customHeight="1" outlineLevel="2" x14ac:dyDescent="0.25">
      <c r="A200" s="20" t="s">
        <v>7</v>
      </c>
      <c r="B200" s="36" t="s">
        <v>28</v>
      </c>
      <c r="C200" s="81" t="s">
        <v>257</v>
      </c>
      <c r="D200" s="51">
        <v>76</v>
      </c>
      <c r="E200" s="7">
        <v>235</v>
      </c>
      <c r="F200" s="30">
        <f t="shared" si="16"/>
        <v>282</v>
      </c>
    </row>
    <row r="201" spans="1:6" customFormat="1" ht="15" customHeight="1" outlineLevel="2" x14ac:dyDescent="0.25">
      <c r="A201" s="20" t="s">
        <v>7</v>
      </c>
      <c r="B201" s="36" t="s">
        <v>28</v>
      </c>
      <c r="C201" s="81" t="s">
        <v>278</v>
      </c>
      <c r="D201" s="51">
        <v>264</v>
      </c>
      <c r="E201" s="7">
        <v>235</v>
      </c>
      <c r="F201" s="30">
        <f t="shared" si="16"/>
        <v>282</v>
      </c>
    </row>
    <row r="202" spans="1:6" customFormat="1" ht="15" customHeight="1" outlineLevel="2" x14ac:dyDescent="0.25">
      <c r="A202" s="20" t="s">
        <v>7</v>
      </c>
      <c r="B202" s="36" t="s">
        <v>28</v>
      </c>
      <c r="C202" s="81" t="s">
        <v>379</v>
      </c>
      <c r="D202" s="51">
        <v>166</v>
      </c>
      <c r="E202" s="7">
        <v>235</v>
      </c>
      <c r="F202" s="30">
        <f t="shared" si="16"/>
        <v>282</v>
      </c>
    </row>
    <row r="203" spans="1:6" customFormat="1" ht="15" customHeight="1" outlineLevel="2" x14ac:dyDescent="0.25">
      <c r="A203" s="20" t="s">
        <v>7</v>
      </c>
      <c r="B203" s="36" t="s">
        <v>28</v>
      </c>
      <c r="C203" s="38" t="s">
        <v>234</v>
      </c>
      <c r="D203" s="33">
        <v>1412</v>
      </c>
      <c r="E203" s="7">
        <v>235</v>
      </c>
      <c r="F203" s="30">
        <f t="shared" si="16"/>
        <v>282</v>
      </c>
    </row>
    <row r="204" spans="1:6" customFormat="1" ht="15" customHeight="1" outlineLevel="2" x14ac:dyDescent="0.25">
      <c r="A204" s="20" t="s">
        <v>7</v>
      </c>
      <c r="B204" s="36" t="s">
        <v>28</v>
      </c>
      <c r="C204" s="81" t="s">
        <v>258</v>
      </c>
      <c r="D204" s="82">
        <f>848+1350+1338+1314</f>
        <v>4850</v>
      </c>
      <c r="E204" s="7">
        <v>235</v>
      </c>
      <c r="F204" s="30">
        <f t="shared" si="16"/>
        <v>282</v>
      </c>
    </row>
    <row r="205" spans="1:6" customFormat="1" ht="15" customHeight="1" outlineLevel="2" x14ac:dyDescent="0.25">
      <c r="A205" s="20" t="s">
        <v>7</v>
      </c>
      <c r="B205" s="36" t="s">
        <v>28</v>
      </c>
      <c r="C205" s="81" t="s">
        <v>250</v>
      </c>
      <c r="D205" s="82">
        <v>98</v>
      </c>
      <c r="E205" s="7">
        <v>235</v>
      </c>
      <c r="F205" s="30">
        <f t="shared" si="16"/>
        <v>282</v>
      </c>
    </row>
    <row r="206" spans="1:6" customFormat="1" ht="15" customHeight="1" outlineLevel="2" x14ac:dyDescent="0.25">
      <c r="A206" s="20" t="s">
        <v>7</v>
      </c>
      <c r="B206" s="36" t="s">
        <v>28</v>
      </c>
      <c r="C206" s="81" t="s">
        <v>321</v>
      </c>
      <c r="D206" s="82">
        <v>90</v>
      </c>
      <c r="E206" s="7">
        <v>235</v>
      </c>
      <c r="F206" s="30">
        <f>E206*1.2</f>
        <v>282</v>
      </c>
    </row>
    <row r="207" spans="1:6" customFormat="1" ht="15" customHeight="1" outlineLevel="2" x14ac:dyDescent="0.25">
      <c r="A207" s="20" t="s">
        <v>7</v>
      </c>
      <c r="B207" s="36" t="s">
        <v>28</v>
      </c>
      <c r="C207" s="81" t="s">
        <v>380</v>
      </c>
      <c r="D207" s="82">
        <v>56</v>
      </c>
      <c r="E207" s="7">
        <v>235</v>
      </c>
      <c r="F207" s="30">
        <f>E207*1.2</f>
        <v>282</v>
      </c>
    </row>
    <row r="208" spans="1:6" customFormat="1" ht="15" customHeight="1" outlineLevel="2" x14ac:dyDescent="0.25">
      <c r="A208" s="20" t="s">
        <v>7</v>
      </c>
      <c r="B208" s="36" t="s">
        <v>28</v>
      </c>
      <c r="C208" s="81" t="s">
        <v>259</v>
      </c>
      <c r="D208" s="82">
        <v>196</v>
      </c>
      <c r="E208" s="7">
        <v>235</v>
      </c>
      <c r="F208" s="30">
        <f t="shared" si="16"/>
        <v>282</v>
      </c>
    </row>
    <row r="209" spans="1:6" customFormat="1" ht="15" customHeight="1" outlineLevel="2" x14ac:dyDescent="0.25">
      <c r="A209" s="20" t="s">
        <v>7</v>
      </c>
      <c r="B209" s="36" t="s">
        <v>28</v>
      </c>
      <c r="C209" s="38" t="s">
        <v>183</v>
      </c>
      <c r="D209" s="33">
        <v>124</v>
      </c>
      <c r="E209" s="7">
        <v>235</v>
      </c>
      <c r="F209" s="30">
        <f t="shared" si="16"/>
        <v>282</v>
      </c>
    </row>
    <row r="210" spans="1:6" customFormat="1" ht="15" customHeight="1" outlineLevel="2" x14ac:dyDescent="0.25">
      <c r="A210" s="20" t="s">
        <v>7</v>
      </c>
      <c r="B210" s="36" t="s">
        <v>28</v>
      </c>
      <c r="C210" s="38" t="s">
        <v>184</v>
      </c>
      <c r="D210" s="33">
        <v>254</v>
      </c>
      <c r="E210" s="7">
        <v>235</v>
      </c>
      <c r="F210" s="30">
        <f t="shared" si="16"/>
        <v>282</v>
      </c>
    </row>
    <row r="211" spans="1:6" customFormat="1" ht="14.25" customHeight="1" outlineLevel="2" x14ac:dyDescent="0.25">
      <c r="A211" s="20" t="s">
        <v>7</v>
      </c>
      <c r="B211" s="36" t="s">
        <v>28</v>
      </c>
      <c r="C211" s="41" t="s">
        <v>322</v>
      </c>
      <c r="D211" s="33">
        <v>320</v>
      </c>
      <c r="E211" s="53">
        <v>235</v>
      </c>
      <c r="F211" s="54">
        <f t="shared" si="16"/>
        <v>282</v>
      </c>
    </row>
    <row r="212" spans="1:6" customFormat="1" ht="14.25" customHeight="1" outlineLevel="2" x14ac:dyDescent="0.25">
      <c r="A212" s="20" t="s">
        <v>7</v>
      </c>
      <c r="B212" s="55" t="s">
        <v>28</v>
      </c>
      <c r="C212" s="56" t="s">
        <v>143</v>
      </c>
      <c r="D212" s="57">
        <v>68</v>
      </c>
      <c r="E212" s="7">
        <v>235</v>
      </c>
      <c r="F212" s="30">
        <f t="shared" si="16"/>
        <v>282</v>
      </c>
    </row>
    <row r="213" spans="1:6" customFormat="1" ht="15" customHeight="1" outlineLevel="2" x14ac:dyDescent="0.25">
      <c r="A213" s="20" t="s">
        <v>7</v>
      </c>
      <c r="B213" s="36" t="s">
        <v>28</v>
      </c>
      <c r="C213" s="38" t="s">
        <v>260</v>
      </c>
      <c r="D213" s="33">
        <v>142</v>
      </c>
      <c r="E213" s="7">
        <v>235</v>
      </c>
      <c r="F213" s="30">
        <f t="shared" si="16"/>
        <v>282</v>
      </c>
    </row>
    <row r="214" spans="1:6" customFormat="1" ht="15" customHeight="1" outlineLevel="2" x14ac:dyDescent="0.25">
      <c r="A214" s="20" t="s">
        <v>7</v>
      </c>
      <c r="B214" s="36" t="s">
        <v>28</v>
      </c>
      <c r="C214" s="38" t="s">
        <v>251</v>
      </c>
      <c r="D214" s="33">
        <v>1236</v>
      </c>
      <c r="E214" s="7">
        <v>235</v>
      </c>
      <c r="F214" s="30">
        <f t="shared" si="16"/>
        <v>282</v>
      </c>
    </row>
    <row r="215" spans="1:6" customFormat="1" ht="15" customHeight="1" outlineLevel="2" x14ac:dyDescent="0.25">
      <c r="A215" s="20" t="s">
        <v>7</v>
      </c>
      <c r="B215" s="36" t="s">
        <v>28</v>
      </c>
      <c r="C215" s="38" t="s">
        <v>263</v>
      </c>
      <c r="D215" s="33">
        <v>190</v>
      </c>
      <c r="E215" s="7">
        <v>235</v>
      </c>
      <c r="F215" s="30">
        <f t="shared" si="16"/>
        <v>282</v>
      </c>
    </row>
    <row r="216" spans="1:6" customFormat="1" ht="15" customHeight="1" outlineLevel="2" x14ac:dyDescent="0.25">
      <c r="A216" s="20" t="s">
        <v>7</v>
      </c>
      <c r="B216" s="36" t="s">
        <v>28</v>
      </c>
      <c r="C216" s="38" t="s">
        <v>252</v>
      </c>
      <c r="D216" s="33">
        <v>94</v>
      </c>
      <c r="E216" s="7">
        <v>235</v>
      </c>
      <c r="F216" s="30">
        <f t="shared" si="16"/>
        <v>282</v>
      </c>
    </row>
    <row r="217" spans="1:6" customFormat="1" ht="15" customHeight="1" outlineLevel="2" x14ac:dyDescent="0.25">
      <c r="A217" s="20" t="s">
        <v>7</v>
      </c>
      <c r="B217" s="36" t="s">
        <v>28</v>
      </c>
      <c r="C217" s="38" t="s">
        <v>246</v>
      </c>
      <c r="D217" s="33">
        <v>258</v>
      </c>
      <c r="E217" s="7">
        <v>235</v>
      </c>
      <c r="F217" s="30">
        <f>E217*1.2</f>
        <v>282</v>
      </c>
    </row>
    <row r="218" spans="1:6" customFormat="1" ht="15" customHeight="1" outlineLevel="2" x14ac:dyDescent="0.25">
      <c r="A218" s="20" t="s">
        <v>7</v>
      </c>
      <c r="B218" s="36" t="s">
        <v>28</v>
      </c>
      <c r="C218" s="38" t="s">
        <v>264</v>
      </c>
      <c r="D218" s="33">
        <v>665</v>
      </c>
      <c r="E218" s="7">
        <v>235</v>
      </c>
      <c r="F218" s="30">
        <f>E218*1.2</f>
        <v>282</v>
      </c>
    </row>
    <row r="219" spans="1:6" customFormat="1" ht="15" customHeight="1" outlineLevel="2" x14ac:dyDescent="0.25">
      <c r="A219" s="20" t="s">
        <v>7</v>
      </c>
      <c r="B219" s="36" t="s">
        <v>28</v>
      </c>
      <c r="C219" s="81" t="s">
        <v>173</v>
      </c>
      <c r="D219" s="82">
        <v>2160</v>
      </c>
      <c r="E219" s="7">
        <v>235</v>
      </c>
      <c r="F219" s="30">
        <f t="shared" si="16"/>
        <v>282</v>
      </c>
    </row>
    <row r="220" spans="1:6" customFormat="1" ht="15" customHeight="1" outlineLevel="2" x14ac:dyDescent="0.25">
      <c r="A220" s="20" t="s">
        <v>7</v>
      </c>
      <c r="B220" s="36" t="s">
        <v>28</v>
      </c>
      <c r="C220" s="81" t="s">
        <v>174</v>
      </c>
      <c r="D220" s="82">
        <v>2138</v>
      </c>
      <c r="E220" s="7">
        <v>235</v>
      </c>
      <c r="F220" s="30">
        <f t="shared" si="16"/>
        <v>282</v>
      </c>
    </row>
    <row r="221" spans="1:6" customFormat="1" ht="15" customHeight="1" outlineLevel="2" x14ac:dyDescent="0.25">
      <c r="A221" s="20" t="s">
        <v>7</v>
      </c>
      <c r="B221" s="36" t="s">
        <v>28</v>
      </c>
      <c r="C221" s="81" t="s">
        <v>227</v>
      </c>
      <c r="D221" s="82">
        <v>138</v>
      </c>
      <c r="E221" s="7">
        <v>235</v>
      </c>
      <c r="F221" s="30">
        <f t="shared" si="16"/>
        <v>282</v>
      </c>
    </row>
    <row r="222" spans="1:6" customFormat="1" ht="15" customHeight="1" outlineLevel="2" x14ac:dyDescent="0.25">
      <c r="A222" s="20" t="s">
        <v>7</v>
      </c>
      <c r="B222" s="36" t="s">
        <v>28</v>
      </c>
      <c r="C222" s="81" t="s">
        <v>253</v>
      </c>
      <c r="D222" s="82">
        <v>238</v>
      </c>
      <c r="E222" s="7">
        <v>235</v>
      </c>
      <c r="F222" s="30">
        <f t="shared" si="16"/>
        <v>282</v>
      </c>
    </row>
    <row r="223" spans="1:6" customFormat="1" outlineLevel="2" x14ac:dyDescent="0.25">
      <c r="A223" s="20" t="s">
        <v>7</v>
      </c>
      <c r="B223" s="36" t="s">
        <v>28</v>
      </c>
      <c r="C223" s="38" t="s">
        <v>367</v>
      </c>
      <c r="D223" s="33">
        <v>452</v>
      </c>
      <c r="E223" s="7">
        <v>235</v>
      </c>
      <c r="F223" s="30">
        <f t="shared" si="16"/>
        <v>282</v>
      </c>
    </row>
    <row r="224" spans="1:6" customFormat="1" outlineLevel="2" x14ac:dyDescent="0.25">
      <c r="A224" s="20" t="s">
        <v>7</v>
      </c>
      <c r="B224" s="36" t="s">
        <v>28</v>
      </c>
      <c r="C224" s="40" t="s">
        <v>224</v>
      </c>
      <c r="D224" s="35">
        <v>102</v>
      </c>
      <c r="E224" s="7">
        <v>235</v>
      </c>
      <c r="F224" s="30">
        <f t="shared" si="16"/>
        <v>282</v>
      </c>
    </row>
    <row r="225" spans="1:6" customFormat="1" outlineLevel="2" x14ac:dyDescent="0.25">
      <c r="A225" s="20" t="s">
        <v>7</v>
      </c>
      <c r="B225" s="36" t="s">
        <v>28</v>
      </c>
      <c r="C225" s="40" t="s">
        <v>279</v>
      </c>
      <c r="D225" s="35">
        <v>990</v>
      </c>
      <c r="E225" s="7">
        <v>235</v>
      </c>
      <c r="F225" s="30">
        <f t="shared" si="16"/>
        <v>282</v>
      </c>
    </row>
    <row r="226" spans="1:6" customFormat="1" outlineLevel="2" x14ac:dyDescent="0.25">
      <c r="A226" s="20" t="s">
        <v>7</v>
      </c>
      <c r="B226" s="36" t="s">
        <v>28</v>
      </c>
      <c r="C226" s="34" t="s">
        <v>323</v>
      </c>
      <c r="D226" s="7">
        <v>468</v>
      </c>
      <c r="E226" s="7">
        <v>235</v>
      </c>
      <c r="F226" s="30">
        <f t="shared" si="16"/>
        <v>282</v>
      </c>
    </row>
    <row r="227" spans="1:6" customFormat="1" outlineLevel="2" x14ac:dyDescent="0.25">
      <c r="A227" s="20" t="s">
        <v>7</v>
      </c>
      <c r="B227" s="36" t="s">
        <v>28</v>
      </c>
      <c r="C227" s="38" t="s">
        <v>235</v>
      </c>
      <c r="D227" s="33">
        <v>740</v>
      </c>
      <c r="E227" s="7">
        <v>235</v>
      </c>
      <c r="F227" s="30">
        <f t="shared" si="16"/>
        <v>282</v>
      </c>
    </row>
    <row r="228" spans="1:6" customFormat="1" outlineLevel="2" x14ac:dyDescent="0.25">
      <c r="A228" s="20" t="s">
        <v>7</v>
      </c>
      <c r="B228" s="36" t="s">
        <v>28</v>
      </c>
      <c r="C228" s="34" t="s">
        <v>168</v>
      </c>
      <c r="D228" s="7">
        <v>1254</v>
      </c>
      <c r="E228" s="7">
        <v>235</v>
      </c>
      <c r="F228" s="30">
        <f t="shared" si="16"/>
        <v>282</v>
      </c>
    </row>
    <row r="229" spans="1:6" customFormat="1" outlineLevel="2" x14ac:dyDescent="0.25">
      <c r="A229" s="20" t="s">
        <v>7</v>
      </c>
      <c r="B229" s="36" t="s">
        <v>28</v>
      </c>
      <c r="C229" s="34" t="s">
        <v>170</v>
      </c>
      <c r="D229" s="7">
        <v>584</v>
      </c>
      <c r="E229" s="7">
        <v>235</v>
      </c>
      <c r="F229" s="30">
        <f>E229*1.2</f>
        <v>282</v>
      </c>
    </row>
    <row r="230" spans="1:6" customFormat="1" outlineLevel="2" x14ac:dyDescent="0.25">
      <c r="A230" s="20" t="s">
        <v>7</v>
      </c>
      <c r="B230" s="36" t="s">
        <v>28</v>
      </c>
      <c r="C230" s="34" t="s">
        <v>324</v>
      </c>
      <c r="D230" s="7">
        <v>390</v>
      </c>
      <c r="E230" s="7">
        <v>235</v>
      </c>
      <c r="F230" s="30">
        <f t="shared" si="16"/>
        <v>282</v>
      </c>
    </row>
    <row r="231" spans="1:6" customFormat="1" outlineLevel="2" x14ac:dyDescent="0.25">
      <c r="A231" s="20" t="s">
        <v>7</v>
      </c>
      <c r="B231" s="36" t="s">
        <v>28</v>
      </c>
      <c r="C231" s="38" t="s">
        <v>261</v>
      </c>
      <c r="D231" s="33">
        <v>2674</v>
      </c>
      <c r="E231" s="7">
        <v>235</v>
      </c>
      <c r="F231" s="30">
        <f t="shared" si="16"/>
        <v>282</v>
      </c>
    </row>
    <row r="232" spans="1:6" customFormat="1" outlineLevel="2" x14ac:dyDescent="0.25">
      <c r="A232" s="20" t="s">
        <v>7</v>
      </c>
      <c r="B232" s="36" t="s">
        <v>28</v>
      </c>
      <c r="C232" s="81" t="s">
        <v>325</v>
      </c>
      <c r="D232" s="82">
        <v>912</v>
      </c>
      <c r="E232" s="7">
        <v>235</v>
      </c>
      <c r="F232" s="30">
        <f t="shared" si="16"/>
        <v>282</v>
      </c>
    </row>
    <row r="233" spans="1:6" customFormat="1" outlineLevel="2" x14ac:dyDescent="0.25">
      <c r="A233" s="20" t="s">
        <v>7</v>
      </c>
      <c r="B233" s="32" t="s">
        <v>28</v>
      </c>
      <c r="C233" s="37" t="s">
        <v>368</v>
      </c>
      <c r="D233" s="33">
        <v>2206</v>
      </c>
      <c r="E233" s="7">
        <v>235</v>
      </c>
      <c r="F233" s="30">
        <f t="shared" si="16"/>
        <v>282</v>
      </c>
    </row>
    <row r="234" spans="1:6" customFormat="1" outlineLevel="2" x14ac:dyDescent="0.25">
      <c r="A234" s="20" t="s">
        <v>7</v>
      </c>
      <c r="B234" s="32" t="s">
        <v>28</v>
      </c>
      <c r="C234" s="34" t="s">
        <v>326</v>
      </c>
      <c r="D234" s="7">
        <v>1060</v>
      </c>
      <c r="E234" s="7">
        <v>245</v>
      </c>
      <c r="F234" s="30">
        <f t="shared" si="16"/>
        <v>294</v>
      </c>
    </row>
    <row r="235" spans="1:6" customFormat="1" outlineLevel="2" x14ac:dyDescent="0.25">
      <c r="A235" s="20" t="s">
        <v>7</v>
      </c>
      <c r="B235" s="32" t="s">
        <v>28</v>
      </c>
      <c r="C235" s="34" t="s">
        <v>124</v>
      </c>
      <c r="D235" s="33">
        <v>746</v>
      </c>
      <c r="E235" s="7">
        <v>245</v>
      </c>
      <c r="F235" s="30">
        <f t="shared" si="16"/>
        <v>294</v>
      </c>
    </row>
    <row r="236" spans="1:6" customFormat="1" outlineLevel="1" x14ac:dyDescent="0.25">
      <c r="A236" s="67" t="s">
        <v>346</v>
      </c>
      <c r="B236" s="68"/>
      <c r="C236" s="68"/>
      <c r="D236" s="68"/>
      <c r="E236" s="68"/>
      <c r="F236" s="68"/>
    </row>
    <row r="237" spans="1:6" customFormat="1" outlineLevel="2" x14ac:dyDescent="0.25">
      <c r="A237" s="20" t="s">
        <v>7</v>
      </c>
      <c r="B237" s="10" t="s">
        <v>29</v>
      </c>
      <c r="C237" s="37" t="s">
        <v>391</v>
      </c>
      <c r="D237" s="33">
        <f>390+408+412+410</f>
        <v>1620</v>
      </c>
      <c r="E237" s="7">
        <v>315</v>
      </c>
      <c r="F237" s="9">
        <f>E237*1.2</f>
        <v>378</v>
      </c>
    </row>
    <row r="238" spans="1:6" customFormat="1" outlineLevel="2" x14ac:dyDescent="0.25">
      <c r="A238" s="20" t="s">
        <v>7</v>
      </c>
      <c r="B238" s="10" t="s">
        <v>29</v>
      </c>
      <c r="C238" s="37" t="s">
        <v>392</v>
      </c>
      <c r="D238" s="33">
        <f>726+714+670</f>
        <v>2110</v>
      </c>
      <c r="E238" s="7">
        <v>315</v>
      </c>
      <c r="F238" s="9">
        <f>E238*1.2</f>
        <v>378</v>
      </c>
    </row>
    <row r="239" spans="1:6" customFormat="1" outlineLevel="2" x14ac:dyDescent="0.25">
      <c r="A239" s="20" t="s">
        <v>7</v>
      </c>
      <c r="B239" s="10" t="s">
        <v>29</v>
      </c>
      <c r="C239" s="37" t="s">
        <v>393</v>
      </c>
      <c r="D239" s="33">
        <v>782</v>
      </c>
      <c r="E239" s="7">
        <v>315</v>
      </c>
      <c r="F239" s="9">
        <f t="shared" ref="F239:F240" si="17">E239*1.2</f>
        <v>378</v>
      </c>
    </row>
    <row r="240" spans="1:6" customFormat="1" outlineLevel="2" x14ac:dyDescent="0.25">
      <c r="A240" s="20" t="s">
        <v>7</v>
      </c>
      <c r="B240" s="10" t="s">
        <v>29</v>
      </c>
      <c r="C240" s="37" t="s">
        <v>283</v>
      </c>
      <c r="D240" s="33">
        <v>936</v>
      </c>
      <c r="E240" s="7">
        <v>315</v>
      </c>
      <c r="F240" s="9">
        <f t="shared" si="17"/>
        <v>378</v>
      </c>
    </row>
    <row r="241" spans="1:6" customFormat="1" outlineLevel="2" x14ac:dyDescent="0.25">
      <c r="A241" s="4" t="s">
        <v>7</v>
      </c>
      <c r="B241" s="10" t="s">
        <v>29</v>
      </c>
      <c r="C241" s="37" t="s">
        <v>292</v>
      </c>
      <c r="D241" s="33">
        <v>1686</v>
      </c>
      <c r="E241" s="7">
        <v>315</v>
      </c>
      <c r="F241" s="9">
        <f>E241*1.2</f>
        <v>378</v>
      </c>
    </row>
    <row r="242" spans="1:6" customFormat="1" outlineLevel="1" x14ac:dyDescent="0.25">
      <c r="A242" s="67" t="s">
        <v>347</v>
      </c>
      <c r="B242" s="68"/>
      <c r="C242" s="68"/>
      <c r="D242" s="68"/>
      <c r="E242" s="68"/>
      <c r="F242" s="68"/>
    </row>
    <row r="243" spans="1:6" customFormat="1" outlineLevel="2" x14ac:dyDescent="0.25">
      <c r="A243" s="20" t="s">
        <v>7</v>
      </c>
      <c r="B243" s="6" t="s">
        <v>29</v>
      </c>
      <c r="C243" s="31" t="s">
        <v>52</v>
      </c>
      <c r="D243" s="7">
        <v>2</v>
      </c>
      <c r="E243" s="7">
        <v>315</v>
      </c>
      <c r="F243" s="9">
        <f t="shared" ref="F243:F268" si="18">E243*1.2</f>
        <v>378</v>
      </c>
    </row>
    <row r="244" spans="1:6" customFormat="1" ht="13.5" customHeight="1" outlineLevel="2" x14ac:dyDescent="0.25">
      <c r="A244" s="20" t="s">
        <v>7</v>
      </c>
      <c r="B244" s="6" t="s">
        <v>29</v>
      </c>
      <c r="C244" s="31" t="s">
        <v>233</v>
      </c>
      <c r="D244" s="7">
        <v>64</v>
      </c>
      <c r="E244" s="7">
        <v>315</v>
      </c>
      <c r="F244" s="9">
        <f t="shared" si="18"/>
        <v>378</v>
      </c>
    </row>
    <row r="245" spans="1:6" customFormat="1" ht="14.25" customHeight="1" outlineLevel="2" x14ac:dyDescent="0.25">
      <c r="A245" s="20" t="s">
        <v>7</v>
      </c>
      <c r="B245" s="6" t="s">
        <v>29</v>
      </c>
      <c r="C245" s="31" t="s">
        <v>381</v>
      </c>
      <c r="D245" s="7">
        <v>40</v>
      </c>
      <c r="E245" s="7">
        <v>315</v>
      </c>
      <c r="F245" s="9">
        <f t="shared" si="18"/>
        <v>378</v>
      </c>
    </row>
    <row r="246" spans="1:6" customFormat="1" ht="13.9" customHeight="1" outlineLevel="2" x14ac:dyDescent="0.25">
      <c r="A246" s="20" t="s">
        <v>7</v>
      </c>
      <c r="B246" s="6" t="s">
        <v>29</v>
      </c>
      <c r="C246" s="31" t="s">
        <v>161</v>
      </c>
      <c r="D246" s="7">
        <f>1290+306</f>
        <v>1596</v>
      </c>
      <c r="E246" s="7">
        <v>315</v>
      </c>
      <c r="F246" s="9">
        <f t="shared" si="18"/>
        <v>378</v>
      </c>
    </row>
    <row r="247" spans="1:6" customFormat="1" ht="13.9" customHeight="1" outlineLevel="2" x14ac:dyDescent="0.25">
      <c r="A247" s="20" t="s">
        <v>7</v>
      </c>
      <c r="B247" s="6" t="s">
        <v>29</v>
      </c>
      <c r="C247" s="61" t="s">
        <v>293</v>
      </c>
      <c r="D247" s="62">
        <v>1010</v>
      </c>
      <c r="E247" s="7">
        <v>315</v>
      </c>
      <c r="F247" s="9">
        <f t="shared" si="18"/>
        <v>378</v>
      </c>
    </row>
    <row r="248" spans="1:6" customFormat="1" ht="14.25" customHeight="1" outlineLevel="2" x14ac:dyDescent="0.25">
      <c r="A248" s="20" t="s">
        <v>7</v>
      </c>
      <c r="B248" s="6" t="s">
        <v>29</v>
      </c>
      <c r="C248" s="31" t="s">
        <v>394</v>
      </c>
      <c r="D248" s="7">
        <v>50</v>
      </c>
      <c r="E248" s="7">
        <v>315</v>
      </c>
      <c r="F248" s="9">
        <f t="shared" si="18"/>
        <v>378</v>
      </c>
    </row>
    <row r="249" spans="1:6" customFormat="1" outlineLevel="2" x14ac:dyDescent="0.25">
      <c r="A249" s="20" t="s">
        <v>7</v>
      </c>
      <c r="B249" s="6" t="s">
        <v>29</v>
      </c>
      <c r="C249" s="31" t="s">
        <v>236</v>
      </c>
      <c r="D249" s="7">
        <v>238</v>
      </c>
      <c r="E249" s="7">
        <v>315</v>
      </c>
      <c r="F249" s="9">
        <f t="shared" si="18"/>
        <v>378</v>
      </c>
    </row>
    <row r="250" spans="1:6" customFormat="1" outlineLevel="2" x14ac:dyDescent="0.25">
      <c r="A250" s="20" t="s">
        <v>7</v>
      </c>
      <c r="B250" s="6" t="s">
        <v>29</v>
      </c>
      <c r="C250" s="42" t="s">
        <v>104</v>
      </c>
      <c r="D250" s="35">
        <v>30</v>
      </c>
      <c r="E250" s="7">
        <v>315</v>
      </c>
      <c r="F250" s="9">
        <f t="shared" si="18"/>
        <v>378</v>
      </c>
    </row>
    <row r="251" spans="1:6" customFormat="1" outlineLevel="2" x14ac:dyDescent="0.25">
      <c r="A251" s="20" t="s">
        <v>7</v>
      </c>
      <c r="B251" s="6" t="s">
        <v>29</v>
      </c>
      <c r="C251" s="31" t="s">
        <v>382</v>
      </c>
      <c r="D251" s="7">
        <v>38</v>
      </c>
      <c r="E251" s="7">
        <v>315</v>
      </c>
      <c r="F251" s="9">
        <f t="shared" si="18"/>
        <v>378</v>
      </c>
    </row>
    <row r="252" spans="1:6" customFormat="1" outlineLevel="2" x14ac:dyDescent="0.25">
      <c r="A252" s="20" t="s">
        <v>7</v>
      </c>
      <c r="B252" s="6" t="s">
        <v>29</v>
      </c>
      <c r="C252" s="32" t="s">
        <v>237</v>
      </c>
      <c r="D252" s="8">
        <v>90</v>
      </c>
      <c r="E252" s="7">
        <v>315</v>
      </c>
      <c r="F252" s="9">
        <f t="shared" si="18"/>
        <v>378</v>
      </c>
    </row>
    <row r="253" spans="1:6" customFormat="1" outlineLevel="2" x14ac:dyDescent="0.25">
      <c r="A253" s="20" t="s">
        <v>7</v>
      </c>
      <c r="B253" s="6" t="s">
        <v>29</v>
      </c>
      <c r="C253" s="31" t="s">
        <v>219</v>
      </c>
      <c r="D253" s="7">
        <v>58</v>
      </c>
      <c r="E253" s="7">
        <v>315</v>
      </c>
      <c r="F253" s="9">
        <f t="shared" si="18"/>
        <v>378</v>
      </c>
    </row>
    <row r="254" spans="1:6" customFormat="1" outlineLevel="2" x14ac:dyDescent="0.25">
      <c r="A254" s="20" t="s">
        <v>7</v>
      </c>
      <c r="B254" s="6" t="s">
        <v>29</v>
      </c>
      <c r="C254" s="31" t="s">
        <v>109</v>
      </c>
      <c r="D254" s="7">
        <v>44</v>
      </c>
      <c r="E254" s="7">
        <v>315</v>
      </c>
      <c r="F254" s="9">
        <f t="shared" si="18"/>
        <v>378</v>
      </c>
    </row>
    <row r="255" spans="1:6" customFormat="1" outlineLevel="2" x14ac:dyDescent="0.25">
      <c r="A255" s="20" t="s">
        <v>7</v>
      </c>
      <c r="B255" s="6" t="s">
        <v>29</v>
      </c>
      <c r="C255" s="31" t="s">
        <v>194</v>
      </c>
      <c r="D255" s="7">
        <v>40</v>
      </c>
      <c r="E255" s="7">
        <v>315</v>
      </c>
      <c r="F255" s="9">
        <f t="shared" si="18"/>
        <v>378</v>
      </c>
    </row>
    <row r="256" spans="1:6" customFormat="1" outlineLevel="2" x14ac:dyDescent="0.25">
      <c r="A256" s="20" t="s">
        <v>7</v>
      </c>
      <c r="B256" s="6" t="s">
        <v>29</v>
      </c>
      <c r="C256" s="31" t="s">
        <v>222</v>
      </c>
      <c r="D256" s="7">
        <v>164</v>
      </c>
      <c r="E256" s="7">
        <v>315</v>
      </c>
      <c r="F256" s="9">
        <f t="shared" si="18"/>
        <v>378</v>
      </c>
    </row>
    <row r="257" spans="1:6" customFormat="1" outlineLevel="2" x14ac:dyDescent="0.25">
      <c r="A257" s="20" t="s">
        <v>7</v>
      </c>
      <c r="B257" s="6" t="s">
        <v>29</v>
      </c>
      <c r="C257" s="31" t="s">
        <v>223</v>
      </c>
      <c r="D257" s="7">
        <v>76</v>
      </c>
      <c r="E257" s="7">
        <v>315</v>
      </c>
      <c r="F257" s="9">
        <f t="shared" si="18"/>
        <v>378</v>
      </c>
    </row>
    <row r="258" spans="1:6" customFormat="1" outlineLevel="2" x14ac:dyDescent="0.25">
      <c r="A258" s="20" t="s">
        <v>7</v>
      </c>
      <c r="B258" s="6" t="s">
        <v>29</v>
      </c>
      <c r="C258" s="31" t="s">
        <v>131</v>
      </c>
      <c r="D258" s="7">
        <v>82</v>
      </c>
      <c r="E258" s="7">
        <v>315</v>
      </c>
      <c r="F258" s="9">
        <f t="shared" si="18"/>
        <v>378</v>
      </c>
    </row>
    <row r="259" spans="1:6" customFormat="1" ht="14.25" customHeight="1" outlineLevel="2" x14ac:dyDescent="0.25">
      <c r="A259" s="20" t="s">
        <v>7</v>
      </c>
      <c r="B259" s="6" t="s">
        <v>29</v>
      </c>
      <c r="C259" s="31" t="s">
        <v>195</v>
      </c>
      <c r="D259" s="7">
        <v>90</v>
      </c>
      <c r="E259" s="7">
        <v>315</v>
      </c>
      <c r="F259" s="9">
        <f t="shared" si="18"/>
        <v>378</v>
      </c>
    </row>
    <row r="260" spans="1:6" customFormat="1" outlineLevel="2" x14ac:dyDescent="0.25">
      <c r="A260" s="4" t="s">
        <v>7</v>
      </c>
      <c r="B260" s="6" t="s">
        <v>29</v>
      </c>
      <c r="C260" s="32" t="s">
        <v>220</v>
      </c>
      <c r="D260" s="8">
        <v>258</v>
      </c>
      <c r="E260" s="7">
        <v>315</v>
      </c>
      <c r="F260" s="9">
        <f t="shared" si="18"/>
        <v>378</v>
      </c>
    </row>
    <row r="261" spans="1:6" customFormat="1" outlineLevel="2" x14ac:dyDescent="0.25">
      <c r="A261" s="4" t="s">
        <v>7</v>
      </c>
      <c r="B261" s="6" t="s">
        <v>29</v>
      </c>
      <c r="C261" s="61" t="s">
        <v>294</v>
      </c>
      <c r="D261" s="62">
        <v>3618</v>
      </c>
      <c r="E261" s="7">
        <v>315</v>
      </c>
      <c r="F261" s="9">
        <f t="shared" si="18"/>
        <v>378</v>
      </c>
    </row>
    <row r="262" spans="1:6" customFormat="1" outlineLevel="2" x14ac:dyDescent="0.25">
      <c r="A262" s="4" t="s">
        <v>7</v>
      </c>
      <c r="B262" s="6" t="s">
        <v>29</v>
      </c>
      <c r="C262" s="64" t="s">
        <v>369</v>
      </c>
      <c r="D262" s="65">
        <v>220</v>
      </c>
      <c r="E262" s="7">
        <v>315</v>
      </c>
      <c r="F262" s="9">
        <f t="shared" si="18"/>
        <v>378</v>
      </c>
    </row>
    <row r="263" spans="1:6" customFormat="1" outlineLevel="2" x14ac:dyDescent="0.25">
      <c r="A263" s="4" t="s">
        <v>7</v>
      </c>
      <c r="B263" s="6" t="s">
        <v>29</v>
      </c>
      <c r="C263" s="32" t="s">
        <v>242</v>
      </c>
      <c r="D263" s="8">
        <v>132</v>
      </c>
      <c r="E263" s="7">
        <v>315</v>
      </c>
      <c r="F263" s="9">
        <f t="shared" si="18"/>
        <v>378</v>
      </c>
    </row>
    <row r="264" spans="1:6" customFormat="1" outlineLevel="2" x14ac:dyDescent="0.25">
      <c r="A264" s="4" t="s">
        <v>7</v>
      </c>
      <c r="B264" s="6" t="s">
        <v>29</v>
      </c>
      <c r="C264" s="32" t="s">
        <v>238</v>
      </c>
      <c r="D264" s="8">
        <v>222</v>
      </c>
      <c r="E264" s="7">
        <v>315</v>
      </c>
      <c r="F264" s="9">
        <f t="shared" si="18"/>
        <v>378</v>
      </c>
    </row>
    <row r="265" spans="1:6" customFormat="1" outlineLevel="2" x14ac:dyDescent="0.25">
      <c r="A265" s="4" t="s">
        <v>7</v>
      </c>
      <c r="B265" s="6" t="s">
        <v>29</v>
      </c>
      <c r="C265" s="32" t="s">
        <v>370</v>
      </c>
      <c r="D265" s="8">
        <v>204</v>
      </c>
      <c r="E265" s="7">
        <v>315</v>
      </c>
      <c r="F265" s="9">
        <f t="shared" si="18"/>
        <v>378</v>
      </c>
    </row>
    <row r="266" spans="1:6" customFormat="1" outlineLevel="2" x14ac:dyDescent="0.25">
      <c r="A266" s="4" t="s">
        <v>7</v>
      </c>
      <c r="B266" s="6" t="s">
        <v>29</v>
      </c>
      <c r="C266" s="32" t="s">
        <v>395</v>
      </c>
      <c r="D266" s="8">
        <v>162</v>
      </c>
      <c r="E266" s="7">
        <v>315</v>
      </c>
      <c r="F266" s="9">
        <f t="shared" si="18"/>
        <v>378</v>
      </c>
    </row>
    <row r="267" spans="1:6" customFormat="1" outlineLevel="2" x14ac:dyDescent="0.25">
      <c r="A267" s="4" t="s">
        <v>7</v>
      </c>
      <c r="B267" s="6" t="s">
        <v>29</v>
      </c>
      <c r="C267" s="32" t="s">
        <v>371</v>
      </c>
      <c r="D267" s="8">
        <v>244</v>
      </c>
      <c r="E267" s="7">
        <v>315</v>
      </c>
      <c r="F267" s="9">
        <f t="shared" si="18"/>
        <v>378</v>
      </c>
    </row>
    <row r="268" spans="1:6" customFormat="1" outlineLevel="2" x14ac:dyDescent="0.25">
      <c r="A268" s="4" t="s">
        <v>7</v>
      </c>
      <c r="B268" s="6" t="s">
        <v>29</v>
      </c>
      <c r="C268" s="32" t="s">
        <v>243</v>
      </c>
      <c r="D268" s="8">
        <v>644</v>
      </c>
      <c r="E268" s="7">
        <v>315</v>
      </c>
      <c r="F268" s="9">
        <f t="shared" si="18"/>
        <v>378</v>
      </c>
    </row>
    <row r="269" spans="1:6" customFormat="1" outlineLevel="1" x14ac:dyDescent="0.25">
      <c r="A269" s="67" t="s">
        <v>348</v>
      </c>
      <c r="B269" s="68"/>
      <c r="C269" s="68"/>
      <c r="D269" s="68"/>
      <c r="E269" s="68"/>
      <c r="F269" s="68"/>
    </row>
    <row r="270" spans="1:6" customFormat="1" outlineLevel="2" x14ac:dyDescent="0.25">
      <c r="A270" s="4" t="s">
        <v>7</v>
      </c>
      <c r="B270" s="10" t="s">
        <v>30</v>
      </c>
      <c r="C270" s="6" t="s">
        <v>114</v>
      </c>
      <c r="D270" s="7">
        <v>196</v>
      </c>
      <c r="E270" s="7">
        <v>330</v>
      </c>
      <c r="F270" s="9">
        <f t="shared" ref="F270:F311" si="19">E270*1.2</f>
        <v>396</v>
      </c>
    </row>
    <row r="271" spans="1:6" customFormat="1" outlineLevel="2" x14ac:dyDescent="0.25">
      <c r="A271" s="4" t="s">
        <v>7</v>
      </c>
      <c r="B271" s="10" t="s">
        <v>30</v>
      </c>
      <c r="C271" s="6" t="s">
        <v>90</v>
      </c>
      <c r="D271" s="7">
        <v>166</v>
      </c>
      <c r="E271" s="7">
        <v>330</v>
      </c>
      <c r="F271" s="9">
        <f t="shared" si="19"/>
        <v>396</v>
      </c>
    </row>
    <row r="272" spans="1:6" customFormat="1" outlineLevel="2" x14ac:dyDescent="0.25">
      <c r="A272" s="20" t="s">
        <v>7</v>
      </c>
      <c r="B272" s="10" t="s">
        <v>36</v>
      </c>
      <c r="C272" s="6" t="s">
        <v>349</v>
      </c>
      <c r="D272" s="7">
        <v>88</v>
      </c>
      <c r="E272" s="7">
        <v>330</v>
      </c>
      <c r="F272" s="9">
        <f>E272*1.2</f>
        <v>396</v>
      </c>
    </row>
    <row r="273" spans="1:6" customFormat="1" outlineLevel="2" x14ac:dyDescent="0.25">
      <c r="A273" s="20" t="s">
        <v>7</v>
      </c>
      <c r="B273" s="10" t="s">
        <v>36</v>
      </c>
      <c r="C273" s="6" t="s">
        <v>350</v>
      </c>
      <c r="D273" s="7">
        <v>148</v>
      </c>
      <c r="E273" s="7">
        <v>330</v>
      </c>
      <c r="F273" s="9">
        <f>E273*1.2</f>
        <v>396</v>
      </c>
    </row>
    <row r="274" spans="1:6" customFormat="1" outlineLevel="2" x14ac:dyDescent="0.25">
      <c r="A274" s="20" t="s">
        <v>7</v>
      </c>
      <c r="B274" s="10" t="s">
        <v>36</v>
      </c>
      <c r="C274" s="6" t="s">
        <v>351</v>
      </c>
      <c r="D274" s="7">
        <v>122</v>
      </c>
      <c r="E274" s="7">
        <v>330</v>
      </c>
      <c r="F274" s="9">
        <f>E274*1.2</f>
        <v>396</v>
      </c>
    </row>
    <row r="275" spans="1:6" customFormat="1" outlineLevel="2" x14ac:dyDescent="0.25">
      <c r="A275" s="20" t="s">
        <v>7</v>
      </c>
      <c r="B275" s="10" t="s">
        <v>36</v>
      </c>
      <c r="C275" s="6" t="s">
        <v>352</v>
      </c>
      <c r="D275" s="7">
        <v>122</v>
      </c>
      <c r="E275" s="7">
        <v>330</v>
      </c>
      <c r="F275" s="9">
        <f>E275*1.2</f>
        <v>396</v>
      </c>
    </row>
    <row r="276" spans="1:6" customFormat="1" outlineLevel="2" x14ac:dyDescent="0.25">
      <c r="A276" s="20" t="s">
        <v>7</v>
      </c>
      <c r="B276" s="10" t="s">
        <v>39</v>
      </c>
      <c r="C276" s="6" t="s">
        <v>166</v>
      </c>
      <c r="D276" s="7">
        <v>136</v>
      </c>
      <c r="E276" s="7">
        <v>315</v>
      </c>
      <c r="F276" s="9">
        <f>E276*1.2</f>
        <v>378</v>
      </c>
    </row>
    <row r="277" spans="1:6" customFormat="1" outlineLevel="1" x14ac:dyDescent="0.25">
      <c r="A277" s="67" t="s">
        <v>353</v>
      </c>
      <c r="B277" s="68"/>
      <c r="C277" s="68"/>
      <c r="D277" s="68"/>
      <c r="E277" s="68"/>
      <c r="F277" s="68"/>
    </row>
    <row r="278" spans="1:6" customFormat="1" outlineLevel="2" x14ac:dyDescent="0.25">
      <c r="A278" s="4" t="s">
        <v>7</v>
      </c>
      <c r="B278" s="6" t="s">
        <v>36</v>
      </c>
      <c r="C278" s="31" t="s">
        <v>53</v>
      </c>
      <c r="D278" s="7">
        <v>24</v>
      </c>
      <c r="E278" s="7">
        <v>400</v>
      </c>
      <c r="F278" s="9">
        <f t="shared" ref="F278:F284" si="20">E278*1.2</f>
        <v>480</v>
      </c>
    </row>
    <row r="279" spans="1:6" customFormat="1" outlineLevel="2" x14ac:dyDescent="0.25">
      <c r="A279" s="4" t="s">
        <v>7</v>
      </c>
      <c r="B279" s="6" t="s">
        <v>36</v>
      </c>
      <c r="C279" s="31" t="s">
        <v>54</v>
      </c>
      <c r="D279" s="7">
        <v>22</v>
      </c>
      <c r="E279" s="7">
        <v>400</v>
      </c>
      <c r="F279" s="9">
        <f t="shared" si="20"/>
        <v>480</v>
      </c>
    </row>
    <row r="280" spans="1:6" customFormat="1" outlineLevel="2" x14ac:dyDescent="0.25">
      <c r="A280" s="4" t="s">
        <v>7</v>
      </c>
      <c r="B280" s="6" t="s">
        <v>36</v>
      </c>
      <c r="C280" s="31" t="s">
        <v>55</v>
      </c>
      <c r="D280" s="7">
        <v>24</v>
      </c>
      <c r="E280" s="7">
        <v>400</v>
      </c>
      <c r="F280" s="9">
        <f t="shared" si="20"/>
        <v>480</v>
      </c>
    </row>
    <row r="281" spans="1:6" customFormat="1" outlineLevel="2" x14ac:dyDescent="0.25">
      <c r="A281" s="4" t="s">
        <v>7</v>
      </c>
      <c r="B281" s="6" t="s">
        <v>36</v>
      </c>
      <c r="C281" s="31" t="s">
        <v>56</v>
      </c>
      <c r="D281" s="7">
        <v>56</v>
      </c>
      <c r="E281" s="7">
        <v>400</v>
      </c>
      <c r="F281" s="9">
        <f t="shared" si="20"/>
        <v>480</v>
      </c>
    </row>
    <row r="282" spans="1:6" customFormat="1" outlineLevel="2" x14ac:dyDescent="0.25">
      <c r="A282" s="4" t="s">
        <v>7</v>
      </c>
      <c r="B282" s="6" t="s">
        <v>36</v>
      </c>
      <c r="C282" s="31" t="s">
        <v>57</v>
      </c>
      <c r="D282" s="7">
        <v>110</v>
      </c>
      <c r="E282" s="7">
        <v>400</v>
      </c>
      <c r="F282" s="9">
        <f t="shared" si="20"/>
        <v>480</v>
      </c>
    </row>
    <row r="283" spans="1:6" customFormat="1" outlineLevel="2" x14ac:dyDescent="0.25">
      <c r="A283" s="4" t="s">
        <v>7</v>
      </c>
      <c r="B283" s="6" t="s">
        <v>59</v>
      </c>
      <c r="C283" s="5" t="s">
        <v>60</v>
      </c>
      <c r="D283" s="7">
        <v>150</v>
      </c>
      <c r="E283" s="7">
        <v>420</v>
      </c>
      <c r="F283" s="9">
        <f t="shared" si="20"/>
        <v>504</v>
      </c>
    </row>
    <row r="284" spans="1:6" customFormat="1" outlineLevel="2" x14ac:dyDescent="0.25">
      <c r="A284" s="4" t="s">
        <v>7</v>
      </c>
      <c r="B284" s="6" t="s">
        <v>59</v>
      </c>
      <c r="C284" s="5" t="s">
        <v>116</v>
      </c>
      <c r="D284" s="7">
        <v>150</v>
      </c>
      <c r="E284" s="7">
        <v>420</v>
      </c>
      <c r="F284" s="9">
        <f t="shared" si="20"/>
        <v>504</v>
      </c>
    </row>
    <row r="285" spans="1:6" customFormat="1" outlineLevel="1" x14ac:dyDescent="0.25">
      <c r="A285" s="67" t="s">
        <v>354</v>
      </c>
      <c r="B285" s="68"/>
      <c r="C285" s="68"/>
      <c r="D285" s="68"/>
      <c r="E285" s="68"/>
      <c r="F285" s="68"/>
    </row>
    <row r="286" spans="1:6" customFormat="1" outlineLevel="2" x14ac:dyDescent="0.25">
      <c r="A286" s="4" t="s">
        <v>7</v>
      </c>
      <c r="B286" s="6" t="s">
        <v>36</v>
      </c>
      <c r="C286" s="31" t="s">
        <v>100</v>
      </c>
      <c r="D286" s="8">
        <v>102</v>
      </c>
      <c r="E286" s="7">
        <v>400</v>
      </c>
      <c r="F286" s="9">
        <f>E286*1.2</f>
        <v>480</v>
      </c>
    </row>
    <row r="287" spans="1:6" customFormat="1" outlineLevel="2" x14ac:dyDescent="0.25">
      <c r="A287" s="4" t="s">
        <v>7</v>
      </c>
      <c r="B287" s="6" t="s">
        <v>36</v>
      </c>
      <c r="C287" s="31" t="s">
        <v>58</v>
      </c>
      <c r="D287" s="8">
        <v>188</v>
      </c>
      <c r="E287" s="7">
        <v>400</v>
      </c>
      <c r="F287" s="9">
        <f>E287*1.2</f>
        <v>480</v>
      </c>
    </row>
    <row r="288" spans="1:6" customFormat="1" outlineLevel="1" x14ac:dyDescent="0.25">
      <c r="A288" s="67" t="s">
        <v>355</v>
      </c>
      <c r="B288" s="68"/>
      <c r="C288" s="68"/>
      <c r="D288" s="68"/>
      <c r="E288" s="68"/>
      <c r="F288" s="68"/>
    </row>
    <row r="289" spans="1:6" customFormat="1" outlineLevel="2" x14ac:dyDescent="0.25">
      <c r="A289" s="4" t="s">
        <v>7</v>
      </c>
      <c r="B289" s="10" t="s">
        <v>45</v>
      </c>
      <c r="C289" s="6" t="s">
        <v>88</v>
      </c>
      <c r="D289" s="7">
        <v>330</v>
      </c>
      <c r="E289" s="7">
        <v>215</v>
      </c>
      <c r="F289" s="9">
        <f>E289*1.2</f>
        <v>258</v>
      </c>
    </row>
    <row r="290" spans="1:6" customFormat="1" outlineLevel="2" x14ac:dyDescent="0.25">
      <c r="A290" s="4" t="s">
        <v>7</v>
      </c>
      <c r="B290" s="10" t="s">
        <v>45</v>
      </c>
      <c r="C290" s="6" t="s">
        <v>80</v>
      </c>
      <c r="D290" s="7">
        <v>476</v>
      </c>
      <c r="E290" s="7">
        <v>215</v>
      </c>
      <c r="F290" s="9">
        <f>E290*1.2</f>
        <v>258</v>
      </c>
    </row>
    <row r="291" spans="1:6" customFormat="1" outlineLevel="2" x14ac:dyDescent="0.25">
      <c r="A291" s="4" t="s">
        <v>7</v>
      </c>
      <c r="B291" s="10" t="s">
        <v>45</v>
      </c>
      <c r="C291" s="6" t="s">
        <v>48</v>
      </c>
      <c r="D291" s="7">
        <v>404</v>
      </c>
      <c r="E291" s="7">
        <v>215</v>
      </c>
      <c r="F291" s="9">
        <f>E291*1.2</f>
        <v>258</v>
      </c>
    </row>
    <row r="292" spans="1:6" customFormat="1" outlineLevel="2" x14ac:dyDescent="0.25">
      <c r="A292" s="4" t="s">
        <v>7</v>
      </c>
      <c r="B292" s="10" t="s">
        <v>45</v>
      </c>
      <c r="C292" s="6" t="s">
        <v>49</v>
      </c>
      <c r="D292" s="7">
        <v>424</v>
      </c>
      <c r="E292" s="7">
        <v>215</v>
      </c>
      <c r="F292" s="9">
        <f>E292*1.2</f>
        <v>258</v>
      </c>
    </row>
    <row r="293" spans="1:6" customFormat="1" outlineLevel="2" x14ac:dyDescent="0.25">
      <c r="A293" s="4" t="s">
        <v>356</v>
      </c>
      <c r="B293" s="10" t="s">
        <v>45</v>
      </c>
      <c r="C293" s="6" t="s">
        <v>123</v>
      </c>
      <c r="D293" s="7">
        <v>131</v>
      </c>
      <c r="E293" s="7">
        <v>215</v>
      </c>
      <c r="F293" s="9">
        <f t="shared" ref="F293" si="21">E293*1.2</f>
        <v>258</v>
      </c>
    </row>
    <row r="294" spans="1:6" customFormat="1" outlineLevel="2" x14ac:dyDescent="0.25">
      <c r="A294" s="4" t="s">
        <v>356</v>
      </c>
      <c r="B294" s="10" t="s">
        <v>45</v>
      </c>
      <c r="C294" s="6" t="s">
        <v>50</v>
      </c>
      <c r="D294" s="7">
        <v>464</v>
      </c>
      <c r="E294" s="7">
        <v>215</v>
      </c>
      <c r="F294" s="9">
        <f>E294*1.2</f>
        <v>258</v>
      </c>
    </row>
    <row r="295" spans="1:6" customFormat="1" outlineLevel="2" x14ac:dyDescent="0.25">
      <c r="A295" s="4" t="s">
        <v>356</v>
      </c>
      <c r="B295" s="10" t="s">
        <v>45</v>
      </c>
      <c r="C295" s="6" t="s">
        <v>51</v>
      </c>
      <c r="D295" s="7">
        <v>930</v>
      </c>
      <c r="E295" s="7">
        <v>215</v>
      </c>
      <c r="F295" s="9">
        <f>E295*1.2</f>
        <v>258</v>
      </c>
    </row>
    <row r="296" spans="1:6" customFormat="1" outlineLevel="1" x14ac:dyDescent="0.25">
      <c r="A296" s="67" t="s">
        <v>357</v>
      </c>
      <c r="B296" s="68"/>
      <c r="C296" s="68"/>
      <c r="D296" s="68"/>
      <c r="E296" s="68"/>
      <c r="F296" s="68"/>
    </row>
    <row r="297" spans="1:6" customFormat="1" outlineLevel="2" x14ac:dyDescent="0.25">
      <c r="A297" s="4" t="s">
        <v>7</v>
      </c>
      <c r="B297" s="6" t="s">
        <v>45</v>
      </c>
      <c r="C297" s="31" t="s">
        <v>89</v>
      </c>
      <c r="D297" s="8">
        <v>14</v>
      </c>
      <c r="E297" s="7">
        <v>215</v>
      </c>
      <c r="F297" s="9">
        <f t="shared" ref="F297" si="22">E297*1.2</f>
        <v>258</v>
      </c>
    </row>
    <row r="298" spans="1:6" customFormat="1" outlineLevel="2" x14ac:dyDescent="0.25">
      <c r="A298" s="4" t="s">
        <v>7</v>
      </c>
      <c r="B298" s="6" t="s">
        <v>45</v>
      </c>
      <c r="C298" s="31" t="s">
        <v>85</v>
      </c>
      <c r="D298" s="7">
        <v>24</v>
      </c>
      <c r="E298" s="7">
        <v>215</v>
      </c>
      <c r="F298" s="9">
        <f>E298*1.2</f>
        <v>258</v>
      </c>
    </row>
    <row r="299" spans="1:6" customFormat="1" outlineLevel="2" x14ac:dyDescent="0.25">
      <c r="A299" s="4" t="s">
        <v>7</v>
      </c>
      <c r="B299" s="6" t="s">
        <v>45</v>
      </c>
      <c r="C299" s="31" t="s">
        <v>111</v>
      </c>
      <c r="D299" s="7">
        <v>102</v>
      </c>
      <c r="E299" s="7">
        <v>215</v>
      </c>
      <c r="F299" s="9">
        <f t="shared" ref="F299" si="23">E299*1.2</f>
        <v>258</v>
      </c>
    </row>
    <row r="300" spans="1:6" customFormat="1" outlineLevel="2" x14ac:dyDescent="0.25">
      <c r="A300" s="24" t="s">
        <v>7</v>
      </c>
      <c r="B300" s="49" t="s">
        <v>179</v>
      </c>
      <c r="C300" s="25" t="s">
        <v>383</v>
      </c>
      <c r="D300" s="53">
        <v>396</v>
      </c>
      <c r="E300" s="53">
        <v>235</v>
      </c>
      <c r="F300" s="29">
        <f>E300*1.2</f>
        <v>282</v>
      </c>
    </row>
    <row r="301" spans="1:6" customFormat="1" ht="14.45" customHeight="1" outlineLevel="2" x14ac:dyDescent="0.25">
      <c r="A301" s="24" t="s">
        <v>7</v>
      </c>
      <c r="B301" s="49" t="s">
        <v>45</v>
      </c>
      <c r="C301" s="25" t="s">
        <v>162</v>
      </c>
      <c r="D301" s="53">
        <v>178</v>
      </c>
      <c r="E301" s="53">
        <v>215</v>
      </c>
      <c r="F301" s="29">
        <f t="shared" ref="F301:F304" si="24">E301*1.2</f>
        <v>258</v>
      </c>
    </row>
    <row r="302" spans="1:6" customFormat="1" outlineLevel="2" x14ac:dyDescent="0.25">
      <c r="A302" s="4" t="s">
        <v>7</v>
      </c>
      <c r="B302" s="6" t="s">
        <v>45</v>
      </c>
      <c r="C302" s="5" t="s">
        <v>96</v>
      </c>
      <c r="D302" s="7">
        <v>100</v>
      </c>
      <c r="E302" s="7">
        <v>215</v>
      </c>
      <c r="F302" s="9">
        <f t="shared" si="24"/>
        <v>258</v>
      </c>
    </row>
    <row r="303" spans="1:6" customFormat="1" outlineLevel="2" x14ac:dyDescent="0.25">
      <c r="A303" s="4" t="s">
        <v>7</v>
      </c>
      <c r="B303" s="6" t="s">
        <v>45</v>
      </c>
      <c r="C303" s="5" t="s">
        <v>128</v>
      </c>
      <c r="D303" s="7">
        <v>818</v>
      </c>
      <c r="E303" s="7">
        <v>215</v>
      </c>
      <c r="F303" s="9">
        <f t="shared" si="24"/>
        <v>258</v>
      </c>
    </row>
    <row r="304" spans="1:6" customFormat="1" outlineLevel="2" x14ac:dyDescent="0.25">
      <c r="A304" s="4" t="s">
        <v>7</v>
      </c>
      <c r="B304" s="6" t="s">
        <v>45</v>
      </c>
      <c r="C304" s="5" t="s">
        <v>112</v>
      </c>
      <c r="D304" s="7">
        <v>166</v>
      </c>
      <c r="E304" s="7">
        <v>215</v>
      </c>
      <c r="F304" s="9">
        <f t="shared" si="24"/>
        <v>258</v>
      </c>
    </row>
    <row r="305" spans="1:16383" customFormat="1" outlineLevel="1" x14ac:dyDescent="0.25">
      <c r="A305" s="67" t="s">
        <v>358</v>
      </c>
      <c r="B305" s="68"/>
      <c r="C305" s="68"/>
      <c r="D305" s="68"/>
      <c r="E305" s="68"/>
      <c r="F305" s="68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  <c r="IV305" s="66"/>
      <c r="IW305" s="66"/>
      <c r="IX305" s="66"/>
      <c r="IY305" s="66"/>
      <c r="IZ305" s="66"/>
      <c r="JA305" s="66"/>
      <c r="JB305" s="66"/>
      <c r="JC305" s="66"/>
      <c r="JD305" s="66"/>
      <c r="JE305" s="66"/>
      <c r="JF305" s="66"/>
      <c r="JG305" s="66"/>
      <c r="JH305" s="66"/>
      <c r="JI305" s="66"/>
      <c r="JJ305" s="66"/>
      <c r="JK305" s="66"/>
      <c r="JL305" s="66"/>
      <c r="JM305" s="66"/>
      <c r="JN305" s="66"/>
      <c r="JO305" s="66"/>
      <c r="JP305" s="66"/>
      <c r="JQ305" s="66"/>
      <c r="JR305" s="66"/>
      <c r="JS305" s="66"/>
      <c r="JT305" s="66"/>
      <c r="JU305" s="66"/>
      <c r="JV305" s="66"/>
      <c r="JW305" s="66"/>
      <c r="JX305" s="66"/>
      <c r="JY305" s="66"/>
      <c r="JZ305" s="66"/>
      <c r="KA305" s="66"/>
      <c r="KB305" s="66"/>
      <c r="KC305" s="66"/>
      <c r="KD305" s="66"/>
      <c r="KE305" s="66"/>
      <c r="KF305" s="66"/>
      <c r="KG305" s="66"/>
      <c r="KH305" s="66"/>
      <c r="KI305" s="66"/>
      <c r="KJ305" s="66"/>
      <c r="KK305" s="66"/>
      <c r="KL305" s="66"/>
      <c r="KM305" s="66"/>
      <c r="KN305" s="66"/>
      <c r="KO305" s="66"/>
      <c r="KP305" s="66"/>
      <c r="KQ305" s="66"/>
      <c r="KR305" s="66"/>
      <c r="KS305" s="66"/>
      <c r="KT305" s="66"/>
      <c r="KU305" s="66"/>
      <c r="KV305" s="66"/>
      <c r="KW305" s="66"/>
      <c r="KX305" s="66"/>
      <c r="KY305" s="66"/>
      <c r="KZ305" s="66"/>
      <c r="LA305" s="66"/>
      <c r="LB305" s="66"/>
      <c r="LC305" s="66"/>
      <c r="LD305" s="66"/>
      <c r="LE305" s="66"/>
      <c r="LF305" s="66"/>
      <c r="LG305" s="66"/>
      <c r="LH305" s="66"/>
      <c r="LI305" s="66"/>
      <c r="LJ305" s="66"/>
      <c r="LK305" s="66"/>
      <c r="LL305" s="66"/>
      <c r="LM305" s="66"/>
      <c r="LN305" s="66"/>
      <c r="LO305" s="66"/>
      <c r="LP305" s="66"/>
      <c r="LQ305" s="66"/>
      <c r="LR305" s="66"/>
      <c r="LS305" s="66"/>
      <c r="LT305" s="66"/>
      <c r="LU305" s="66"/>
      <c r="LV305" s="66"/>
      <c r="LW305" s="66"/>
      <c r="LX305" s="66"/>
      <c r="LY305" s="66"/>
      <c r="LZ305" s="66"/>
      <c r="MA305" s="66"/>
      <c r="MB305" s="66"/>
      <c r="MC305" s="66"/>
      <c r="MD305" s="66"/>
      <c r="ME305" s="66"/>
      <c r="MF305" s="66"/>
      <c r="MG305" s="66"/>
      <c r="MH305" s="66"/>
      <c r="MI305" s="66"/>
      <c r="MJ305" s="66"/>
      <c r="MK305" s="66"/>
      <c r="ML305" s="66"/>
      <c r="MM305" s="66"/>
      <c r="MN305" s="66"/>
      <c r="MO305" s="66"/>
      <c r="MP305" s="66"/>
      <c r="MQ305" s="66"/>
      <c r="MR305" s="66"/>
      <c r="MS305" s="66"/>
      <c r="MT305" s="66"/>
      <c r="MU305" s="66"/>
      <c r="MV305" s="66"/>
      <c r="MW305" s="66"/>
      <c r="MX305" s="66"/>
      <c r="MY305" s="66"/>
      <c r="MZ305" s="66"/>
      <c r="NA305" s="66"/>
      <c r="NB305" s="66"/>
      <c r="NC305" s="66"/>
      <c r="ND305" s="66"/>
      <c r="NE305" s="66"/>
      <c r="NF305" s="66"/>
      <c r="NG305" s="66"/>
      <c r="NH305" s="66"/>
      <c r="NI305" s="66"/>
      <c r="NJ305" s="66"/>
      <c r="NK305" s="66"/>
      <c r="NL305" s="66"/>
      <c r="NM305" s="66"/>
      <c r="NN305" s="66"/>
      <c r="NO305" s="66"/>
      <c r="NP305" s="66"/>
      <c r="NQ305" s="66"/>
      <c r="NR305" s="66"/>
      <c r="NS305" s="66"/>
      <c r="NT305" s="66"/>
      <c r="NU305" s="66"/>
      <c r="NV305" s="66"/>
      <c r="NW305" s="66"/>
      <c r="NX305" s="66"/>
      <c r="NY305" s="66"/>
      <c r="NZ305" s="66"/>
      <c r="OA305" s="66"/>
      <c r="OB305" s="66"/>
      <c r="OC305" s="66"/>
      <c r="OD305" s="66"/>
      <c r="OE305" s="66"/>
      <c r="OF305" s="66"/>
      <c r="OG305" s="66"/>
      <c r="OH305" s="66"/>
      <c r="OI305" s="66"/>
      <c r="OJ305" s="66"/>
      <c r="OK305" s="66"/>
      <c r="OL305" s="66"/>
      <c r="OM305" s="66"/>
      <c r="ON305" s="66"/>
      <c r="OO305" s="66"/>
      <c r="OP305" s="66"/>
      <c r="OQ305" s="66"/>
      <c r="OR305" s="66"/>
      <c r="OS305" s="66"/>
      <c r="OT305" s="66"/>
      <c r="OU305" s="66"/>
      <c r="OV305" s="66"/>
      <c r="OW305" s="66"/>
      <c r="OX305" s="66"/>
      <c r="OY305" s="66"/>
      <c r="OZ305" s="66"/>
      <c r="PA305" s="66"/>
      <c r="PB305" s="66"/>
      <c r="PC305" s="66"/>
      <c r="PD305" s="66"/>
      <c r="PE305" s="66"/>
      <c r="PF305" s="66"/>
      <c r="PG305" s="66"/>
      <c r="PH305" s="66"/>
      <c r="PI305" s="66"/>
      <c r="PJ305" s="66"/>
      <c r="PK305" s="66"/>
      <c r="PL305" s="66"/>
      <c r="PM305" s="66"/>
      <c r="PN305" s="66"/>
      <c r="PO305" s="66"/>
      <c r="PP305" s="66"/>
      <c r="PQ305" s="66"/>
      <c r="PR305" s="66"/>
      <c r="PS305" s="66"/>
      <c r="PT305" s="66"/>
      <c r="PU305" s="66"/>
      <c r="PV305" s="66"/>
      <c r="PW305" s="66"/>
      <c r="PX305" s="66"/>
      <c r="PY305" s="66"/>
      <c r="PZ305" s="66"/>
      <c r="QA305" s="66"/>
      <c r="QB305" s="66"/>
      <c r="QC305" s="66"/>
      <c r="QD305" s="66"/>
      <c r="QE305" s="66"/>
      <c r="QF305" s="66"/>
      <c r="QG305" s="66"/>
      <c r="QH305" s="66"/>
      <c r="QI305" s="66"/>
      <c r="QJ305" s="66"/>
      <c r="QK305" s="66"/>
      <c r="QL305" s="66"/>
      <c r="QM305" s="66"/>
      <c r="QN305" s="66"/>
      <c r="QO305" s="66"/>
      <c r="QP305" s="66"/>
      <c r="QQ305" s="66"/>
      <c r="QR305" s="66"/>
      <c r="QS305" s="66"/>
      <c r="QT305" s="66"/>
      <c r="QU305" s="66"/>
      <c r="QV305" s="66"/>
      <c r="QW305" s="66"/>
      <c r="QX305" s="66"/>
      <c r="QY305" s="66"/>
      <c r="QZ305" s="66"/>
      <c r="RA305" s="66"/>
      <c r="RB305" s="66"/>
      <c r="RC305" s="66"/>
      <c r="RD305" s="66"/>
      <c r="RE305" s="66"/>
      <c r="RF305" s="66"/>
      <c r="RG305" s="66"/>
      <c r="RH305" s="66"/>
      <c r="RI305" s="66"/>
      <c r="RJ305" s="66"/>
      <c r="RK305" s="66"/>
      <c r="RL305" s="66"/>
      <c r="RM305" s="66"/>
      <c r="RN305" s="66"/>
      <c r="RO305" s="66"/>
      <c r="RP305" s="66"/>
      <c r="RQ305" s="66"/>
      <c r="RR305" s="66"/>
      <c r="RS305" s="66"/>
      <c r="RT305" s="66"/>
      <c r="RU305" s="66"/>
      <c r="RV305" s="66"/>
      <c r="RW305" s="66"/>
      <c r="RX305" s="66"/>
      <c r="RY305" s="66"/>
      <c r="RZ305" s="66"/>
      <c r="SA305" s="66"/>
      <c r="SB305" s="66"/>
      <c r="SC305" s="66"/>
      <c r="SD305" s="66"/>
      <c r="SE305" s="66"/>
      <c r="SF305" s="66"/>
      <c r="SG305" s="66"/>
      <c r="SH305" s="66"/>
      <c r="SI305" s="66"/>
      <c r="SJ305" s="66"/>
      <c r="SK305" s="66"/>
      <c r="SL305" s="66"/>
      <c r="SM305" s="66"/>
      <c r="SN305" s="66"/>
      <c r="SO305" s="66"/>
      <c r="SP305" s="66"/>
      <c r="SQ305" s="66"/>
      <c r="SR305" s="66"/>
      <c r="SS305" s="66"/>
      <c r="ST305" s="66"/>
      <c r="SU305" s="66"/>
      <c r="SV305" s="66"/>
      <c r="SW305" s="66"/>
      <c r="SX305" s="66"/>
      <c r="SY305" s="66"/>
      <c r="SZ305" s="66"/>
      <c r="TA305" s="66"/>
      <c r="TB305" s="66"/>
      <c r="TC305" s="66"/>
      <c r="TD305" s="66"/>
      <c r="TE305" s="66"/>
      <c r="TF305" s="66"/>
      <c r="TG305" s="66"/>
      <c r="TH305" s="66"/>
      <c r="TI305" s="66"/>
      <c r="TJ305" s="66"/>
      <c r="TK305" s="66"/>
      <c r="TL305" s="66"/>
      <c r="TM305" s="66"/>
      <c r="TN305" s="66"/>
      <c r="TO305" s="66"/>
      <c r="TP305" s="66"/>
      <c r="TQ305" s="66"/>
      <c r="TR305" s="66"/>
      <c r="TS305" s="66"/>
      <c r="TT305" s="66"/>
      <c r="TU305" s="66"/>
      <c r="TV305" s="66"/>
      <c r="TW305" s="66"/>
      <c r="TX305" s="66"/>
      <c r="TY305" s="66"/>
      <c r="TZ305" s="66"/>
      <c r="UA305" s="66"/>
      <c r="UB305" s="66"/>
      <c r="UC305" s="66"/>
      <c r="UD305" s="66"/>
      <c r="UE305" s="66"/>
      <c r="UF305" s="66"/>
      <c r="UG305" s="66"/>
      <c r="UH305" s="66"/>
      <c r="UI305" s="66"/>
      <c r="UJ305" s="66"/>
      <c r="UK305" s="66"/>
      <c r="UL305" s="66"/>
      <c r="UM305" s="66"/>
      <c r="UN305" s="66"/>
      <c r="UO305" s="66"/>
      <c r="UP305" s="66"/>
      <c r="UQ305" s="66"/>
      <c r="UR305" s="66"/>
      <c r="US305" s="66"/>
      <c r="UT305" s="66"/>
      <c r="UU305" s="66"/>
      <c r="UV305" s="66"/>
      <c r="UW305" s="66"/>
      <c r="UX305" s="66"/>
      <c r="UY305" s="66"/>
      <c r="UZ305" s="66"/>
      <c r="VA305" s="66"/>
      <c r="VB305" s="66"/>
      <c r="VC305" s="66"/>
      <c r="VD305" s="66"/>
      <c r="VE305" s="66"/>
      <c r="VF305" s="66"/>
      <c r="VG305" s="66"/>
      <c r="VH305" s="66"/>
      <c r="VI305" s="66"/>
      <c r="VJ305" s="66"/>
      <c r="VK305" s="66"/>
      <c r="VL305" s="66"/>
      <c r="VM305" s="66"/>
      <c r="VN305" s="66"/>
      <c r="VO305" s="66"/>
      <c r="VP305" s="66"/>
      <c r="VQ305" s="66"/>
      <c r="VR305" s="66"/>
      <c r="VS305" s="66"/>
      <c r="VT305" s="66"/>
      <c r="VU305" s="66"/>
      <c r="VV305" s="66"/>
      <c r="VW305" s="66"/>
      <c r="VX305" s="66"/>
      <c r="VY305" s="66"/>
      <c r="VZ305" s="66"/>
      <c r="WA305" s="66"/>
      <c r="WB305" s="66"/>
      <c r="WC305" s="66"/>
      <c r="WD305" s="66"/>
      <c r="WE305" s="66"/>
      <c r="WF305" s="66"/>
      <c r="WG305" s="66"/>
      <c r="WH305" s="66"/>
      <c r="WI305" s="66"/>
      <c r="WJ305" s="66"/>
      <c r="WK305" s="66"/>
      <c r="WL305" s="66"/>
      <c r="WM305" s="66"/>
      <c r="WN305" s="66"/>
      <c r="WO305" s="66"/>
      <c r="WP305" s="66"/>
      <c r="WQ305" s="66"/>
      <c r="WR305" s="66"/>
      <c r="WS305" s="66"/>
      <c r="WT305" s="66"/>
      <c r="WU305" s="66"/>
      <c r="WV305" s="66"/>
      <c r="WW305" s="66"/>
      <c r="WX305" s="66"/>
      <c r="WY305" s="66"/>
      <c r="WZ305" s="66"/>
      <c r="XA305" s="66"/>
      <c r="XB305" s="66"/>
      <c r="XC305" s="66"/>
      <c r="XD305" s="66"/>
      <c r="XE305" s="66"/>
      <c r="XF305" s="66"/>
      <c r="XG305" s="66"/>
      <c r="XH305" s="66"/>
      <c r="XI305" s="66"/>
      <c r="XJ305" s="66"/>
      <c r="XK305" s="66"/>
      <c r="XL305" s="66"/>
      <c r="XM305" s="66"/>
      <c r="XN305" s="66"/>
      <c r="XO305" s="66"/>
      <c r="XP305" s="66"/>
      <c r="XQ305" s="66"/>
      <c r="XR305" s="66"/>
      <c r="XS305" s="66"/>
      <c r="XT305" s="66"/>
      <c r="XU305" s="66"/>
      <c r="XV305" s="66"/>
      <c r="XW305" s="66"/>
      <c r="XX305" s="66"/>
      <c r="XY305" s="66"/>
      <c r="XZ305" s="66"/>
      <c r="YA305" s="66"/>
      <c r="YB305" s="66"/>
      <c r="YC305" s="66"/>
      <c r="YD305" s="66"/>
      <c r="YE305" s="66"/>
      <c r="YF305" s="66"/>
      <c r="YG305" s="66"/>
      <c r="YH305" s="66"/>
      <c r="YI305" s="66"/>
      <c r="YJ305" s="66"/>
      <c r="YK305" s="66"/>
      <c r="YL305" s="66"/>
      <c r="YM305" s="66"/>
      <c r="YN305" s="66"/>
      <c r="YO305" s="66"/>
      <c r="YP305" s="66"/>
      <c r="YQ305" s="66"/>
      <c r="YR305" s="66"/>
      <c r="YS305" s="66"/>
      <c r="YT305" s="66"/>
      <c r="YU305" s="66"/>
      <c r="YV305" s="66"/>
      <c r="YW305" s="66"/>
      <c r="YX305" s="66"/>
      <c r="YY305" s="66"/>
      <c r="YZ305" s="66"/>
      <c r="ZA305" s="66"/>
      <c r="ZB305" s="66"/>
      <c r="ZC305" s="66"/>
      <c r="ZD305" s="66"/>
      <c r="ZE305" s="66"/>
      <c r="ZF305" s="66"/>
      <c r="ZG305" s="66"/>
      <c r="ZH305" s="66"/>
      <c r="ZI305" s="66"/>
      <c r="ZJ305" s="66"/>
      <c r="ZK305" s="66"/>
      <c r="ZL305" s="66"/>
      <c r="ZM305" s="66"/>
      <c r="ZN305" s="66"/>
      <c r="ZO305" s="66"/>
      <c r="ZP305" s="66"/>
      <c r="ZQ305" s="66"/>
      <c r="ZR305" s="66"/>
      <c r="ZS305" s="66"/>
      <c r="ZT305" s="66"/>
      <c r="ZU305" s="66"/>
      <c r="ZV305" s="66"/>
      <c r="ZW305" s="66"/>
      <c r="ZX305" s="66"/>
      <c r="ZY305" s="66"/>
      <c r="ZZ305" s="66"/>
      <c r="AAA305" s="66"/>
      <c r="AAB305" s="66"/>
      <c r="AAC305" s="66"/>
      <c r="AAD305" s="66"/>
      <c r="AAE305" s="66"/>
      <c r="AAF305" s="66"/>
      <c r="AAG305" s="66"/>
      <c r="AAH305" s="66"/>
      <c r="AAI305" s="66"/>
      <c r="AAJ305" s="66"/>
      <c r="AAK305" s="66"/>
      <c r="AAL305" s="66"/>
      <c r="AAM305" s="66"/>
      <c r="AAN305" s="66"/>
      <c r="AAO305" s="66"/>
      <c r="AAP305" s="66"/>
      <c r="AAQ305" s="66"/>
      <c r="AAR305" s="66"/>
      <c r="AAS305" s="66"/>
      <c r="AAT305" s="66"/>
      <c r="AAU305" s="66"/>
      <c r="AAV305" s="66"/>
      <c r="AAW305" s="66"/>
      <c r="AAX305" s="66"/>
      <c r="AAY305" s="66"/>
      <c r="AAZ305" s="66"/>
      <c r="ABA305" s="66"/>
      <c r="ABB305" s="66"/>
      <c r="ABC305" s="66"/>
      <c r="ABD305" s="66"/>
      <c r="ABE305" s="66"/>
      <c r="ABF305" s="66"/>
      <c r="ABG305" s="66"/>
      <c r="ABH305" s="66"/>
      <c r="ABI305" s="66"/>
      <c r="ABJ305" s="66"/>
      <c r="ABK305" s="66"/>
      <c r="ABL305" s="66"/>
      <c r="ABM305" s="66"/>
      <c r="ABN305" s="66"/>
      <c r="ABO305" s="66"/>
      <c r="ABP305" s="66"/>
      <c r="ABQ305" s="66"/>
      <c r="ABR305" s="66"/>
      <c r="ABS305" s="66"/>
      <c r="ABT305" s="66"/>
      <c r="ABU305" s="66"/>
      <c r="ABV305" s="66"/>
      <c r="ABW305" s="66"/>
      <c r="ABX305" s="66"/>
      <c r="ABY305" s="66"/>
      <c r="ABZ305" s="66"/>
      <c r="ACA305" s="66"/>
      <c r="ACB305" s="66"/>
      <c r="ACC305" s="66"/>
      <c r="ACD305" s="66"/>
      <c r="ACE305" s="66"/>
      <c r="ACF305" s="66"/>
      <c r="ACG305" s="66"/>
      <c r="ACH305" s="66"/>
      <c r="ACI305" s="66"/>
      <c r="ACJ305" s="66"/>
      <c r="ACK305" s="66"/>
      <c r="ACL305" s="66"/>
      <c r="ACM305" s="66"/>
      <c r="ACN305" s="66"/>
      <c r="ACO305" s="66"/>
      <c r="ACP305" s="66"/>
      <c r="ACQ305" s="66"/>
      <c r="ACR305" s="66"/>
      <c r="ACS305" s="66"/>
      <c r="ACT305" s="66"/>
      <c r="ACU305" s="66"/>
      <c r="ACV305" s="66"/>
      <c r="ACW305" s="66"/>
      <c r="ACX305" s="66"/>
      <c r="ACY305" s="66"/>
      <c r="ACZ305" s="66"/>
      <c r="ADA305" s="66"/>
      <c r="ADB305" s="66"/>
      <c r="ADC305" s="66"/>
      <c r="ADD305" s="66"/>
      <c r="ADE305" s="66"/>
      <c r="ADF305" s="66"/>
      <c r="ADG305" s="66"/>
      <c r="ADH305" s="66"/>
      <c r="ADI305" s="66"/>
      <c r="ADJ305" s="66"/>
      <c r="ADK305" s="66"/>
      <c r="ADL305" s="66"/>
      <c r="ADM305" s="66"/>
      <c r="ADN305" s="66"/>
      <c r="ADO305" s="66"/>
      <c r="ADP305" s="66"/>
      <c r="ADQ305" s="66"/>
      <c r="ADR305" s="66"/>
      <c r="ADS305" s="66"/>
      <c r="ADT305" s="66"/>
      <c r="ADU305" s="66"/>
      <c r="ADV305" s="66"/>
      <c r="ADW305" s="66"/>
      <c r="ADX305" s="66"/>
      <c r="ADY305" s="66"/>
      <c r="ADZ305" s="66"/>
      <c r="AEA305" s="66"/>
      <c r="AEB305" s="66"/>
      <c r="AEC305" s="66"/>
      <c r="AED305" s="66"/>
      <c r="AEE305" s="66"/>
      <c r="AEF305" s="66"/>
      <c r="AEG305" s="66"/>
      <c r="AEH305" s="66"/>
      <c r="AEI305" s="66"/>
      <c r="AEJ305" s="66"/>
      <c r="AEK305" s="66"/>
      <c r="AEL305" s="66"/>
      <c r="AEM305" s="66"/>
      <c r="AEN305" s="66"/>
      <c r="AEO305" s="66"/>
      <c r="AEP305" s="66"/>
      <c r="AEQ305" s="66"/>
      <c r="AER305" s="66"/>
      <c r="AES305" s="66"/>
      <c r="AET305" s="66"/>
      <c r="AEU305" s="66"/>
      <c r="AEV305" s="66"/>
      <c r="AEW305" s="66"/>
      <c r="AEX305" s="66"/>
      <c r="AEY305" s="66"/>
      <c r="AEZ305" s="66"/>
      <c r="AFA305" s="66"/>
      <c r="AFB305" s="66"/>
      <c r="AFC305" s="66"/>
      <c r="AFD305" s="66"/>
      <c r="AFE305" s="66"/>
      <c r="AFF305" s="66"/>
      <c r="AFG305" s="66"/>
      <c r="AFH305" s="66"/>
      <c r="AFI305" s="66"/>
      <c r="AFJ305" s="66"/>
      <c r="AFK305" s="66"/>
      <c r="AFL305" s="66"/>
      <c r="AFM305" s="66"/>
      <c r="AFN305" s="66"/>
      <c r="AFO305" s="66"/>
      <c r="AFP305" s="66"/>
      <c r="AFQ305" s="66"/>
      <c r="AFR305" s="66"/>
      <c r="AFS305" s="66"/>
      <c r="AFT305" s="66"/>
      <c r="AFU305" s="66"/>
      <c r="AFV305" s="66"/>
      <c r="AFW305" s="66"/>
      <c r="AFX305" s="66"/>
      <c r="AFY305" s="66"/>
      <c r="AFZ305" s="66"/>
      <c r="AGA305" s="66"/>
      <c r="AGB305" s="66"/>
      <c r="AGC305" s="66"/>
      <c r="AGD305" s="66"/>
      <c r="AGE305" s="66"/>
      <c r="AGF305" s="66"/>
      <c r="AGG305" s="66"/>
      <c r="AGH305" s="66"/>
      <c r="AGI305" s="66"/>
      <c r="AGJ305" s="66"/>
      <c r="AGK305" s="66"/>
      <c r="AGL305" s="66"/>
      <c r="AGM305" s="66"/>
      <c r="AGN305" s="66"/>
      <c r="AGO305" s="66"/>
      <c r="AGP305" s="66"/>
      <c r="AGQ305" s="66"/>
      <c r="AGR305" s="66"/>
      <c r="AGS305" s="66"/>
      <c r="AGT305" s="66"/>
      <c r="AGU305" s="66"/>
      <c r="AGV305" s="66"/>
      <c r="AGW305" s="66"/>
      <c r="AGX305" s="66"/>
      <c r="AGY305" s="66"/>
      <c r="AGZ305" s="66"/>
      <c r="AHA305" s="66"/>
      <c r="AHB305" s="66"/>
      <c r="AHC305" s="66"/>
      <c r="AHD305" s="66"/>
      <c r="AHE305" s="66"/>
      <c r="AHF305" s="66"/>
      <c r="AHG305" s="66"/>
      <c r="AHH305" s="66"/>
      <c r="AHI305" s="66"/>
      <c r="AHJ305" s="66"/>
      <c r="AHK305" s="66"/>
      <c r="AHL305" s="66"/>
      <c r="AHM305" s="66"/>
      <c r="AHN305" s="66"/>
      <c r="AHO305" s="66"/>
      <c r="AHP305" s="66"/>
      <c r="AHQ305" s="66"/>
      <c r="AHR305" s="66"/>
      <c r="AHS305" s="66"/>
      <c r="AHT305" s="66"/>
      <c r="AHU305" s="66"/>
      <c r="AHV305" s="66"/>
      <c r="AHW305" s="66"/>
      <c r="AHX305" s="66"/>
      <c r="AHY305" s="66"/>
      <c r="AHZ305" s="66"/>
      <c r="AIA305" s="66"/>
      <c r="AIB305" s="66"/>
      <c r="AIC305" s="66"/>
      <c r="AID305" s="66"/>
      <c r="AIE305" s="66"/>
      <c r="AIF305" s="66"/>
      <c r="AIG305" s="66"/>
      <c r="AIH305" s="66"/>
      <c r="AII305" s="66"/>
      <c r="AIJ305" s="66"/>
      <c r="AIK305" s="66"/>
      <c r="AIL305" s="66"/>
      <c r="AIM305" s="66"/>
      <c r="AIN305" s="66"/>
      <c r="AIO305" s="66"/>
      <c r="AIP305" s="66"/>
      <c r="AIQ305" s="66"/>
      <c r="AIR305" s="66"/>
      <c r="AIS305" s="66"/>
      <c r="AIT305" s="66"/>
      <c r="AIU305" s="66"/>
      <c r="AIV305" s="66"/>
      <c r="AIW305" s="66"/>
      <c r="AIX305" s="66"/>
      <c r="AIY305" s="66"/>
      <c r="AIZ305" s="66"/>
      <c r="AJA305" s="66"/>
      <c r="AJB305" s="66"/>
      <c r="AJC305" s="66"/>
      <c r="AJD305" s="66"/>
      <c r="AJE305" s="66"/>
      <c r="AJF305" s="66"/>
      <c r="AJG305" s="66"/>
      <c r="AJH305" s="66"/>
      <c r="AJI305" s="66"/>
      <c r="AJJ305" s="66"/>
      <c r="AJK305" s="66"/>
      <c r="AJL305" s="66"/>
      <c r="AJM305" s="66"/>
      <c r="AJN305" s="66"/>
      <c r="AJO305" s="66"/>
      <c r="AJP305" s="66"/>
      <c r="AJQ305" s="66"/>
      <c r="AJR305" s="66"/>
      <c r="AJS305" s="66"/>
      <c r="AJT305" s="66"/>
      <c r="AJU305" s="66"/>
      <c r="AJV305" s="66"/>
      <c r="AJW305" s="66"/>
      <c r="AJX305" s="66"/>
      <c r="AJY305" s="66"/>
      <c r="AJZ305" s="66"/>
      <c r="AKA305" s="66"/>
      <c r="AKB305" s="66"/>
      <c r="AKC305" s="66"/>
      <c r="AKD305" s="66"/>
      <c r="AKE305" s="66"/>
      <c r="AKF305" s="66"/>
      <c r="AKG305" s="66"/>
      <c r="AKH305" s="66"/>
      <c r="AKI305" s="66"/>
      <c r="AKJ305" s="66"/>
      <c r="AKK305" s="66"/>
      <c r="AKL305" s="66"/>
      <c r="AKM305" s="66"/>
      <c r="AKN305" s="66"/>
      <c r="AKO305" s="66"/>
      <c r="AKP305" s="66"/>
      <c r="AKQ305" s="66"/>
      <c r="AKR305" s="66"/>
      <c r="AKS305" s="66"/>
      <c r="AKT305" s="66"/>
      <c r="AKU305" s="66"/>
      <c r="AKV305" s="66"/>
      <c r="AKW305" s="66"/>
      <c r="AKX305" s="66"/>
      <c r="AKY305" s="66"/>
      <c r="AKZ305" s="66"/>
      <c r="ALA305" s="66"/>
      <c r="ALB305" s="66"/>
      <c r="ALC305" s="66"/>
      <c r="ALD305" s="66"/>
      <c r="ALE305" s="66"/>
      <c r="ALF305" s="66"/>
      <c r="ALG305" s="66"/>
      <c r="ALH305" s="66"/>
      <c r="ALI305" s="66"/>
      <c r="ALJ305" s="66"/>
      <c r="ALK305" s="66"/>
      <c r="ALL305" s="66"/>
      <c r="ALM305" s="66"/>
      <c r="ALN305" s="66"/>
      <c r="ALO305" s="66"/>
      <c r="ALP305" s="66"/>
      <c r="ALQ305" s="66"/>
      <c r="ALR305" s="66"/>
      <c r="ALS305" s="66"/>
      <c r="ALT305" s="66"/>
      <c r="ALU305" s="66"/>
      <c r="ALV305" s="66"/>
      <c r="ALW305" s="66"/>
      <c r="ALX305" s="66"/>
      <c r="ALY305" s="66"/>
      <c r="ALZ305" s="66"/>
      <c r="AMA305" s="66"/>
      <c r="AMB305" s="66"/>
      <c r="AMC305" s="66"/>
      <c r="AMD305" s="66"/>
      <c r="AME305" s="66"/>
      <c r="AMF305" s="66"/>
      <c r="AMG305" s="66"/>
      <c r="AMH305" s="66"/>
      <c r="AMI305" s="66"/>
      <c r="AMJ305" s="66"/>
      <c r="AMK305" s="66"/>
      <c r="AML305" s="66"/>
      <c r="AMM305" s="66"/>
      <c r="AMN305" s="66"/>
      <c r="AMO305" s="66"/>
      <c r="AMP305" s="66"/>
      <c r="AMQ305" s="66"/>
      <c r="AMR305" s="66"/>
      <c r="AMS305" s="66"/>
      <c r="AMT305" s="66"/>
      <c r="AMU305" s="66"/>
      <c r="AMV305" s="66"/>
      <c r="AMW305" s="66"/>
      <c r="AMX305" s="66"/>
      <c r="AMY305" s="66"/>
      <c r="AMZ305" s="66"/>
      <c r="ANA305" s="66"/>
      <c r="ANB305" s="66"/>
      <c r="ANC305" s="66"/>
      <c r="AND305" s="66"/>
      <c r="ANE305" s="66"/>
      <c r="ANF305" s="66"/>
      <c r="ANG305" s="66"/>
      <c r="ANH305" s="66"/>
      <c r="ANI305" s="66"/>
      <c r="ANJ305" s="66"/>
      <c r="ANK305" s="66"/>
      <c r="ANL305" s="66"/>
      <c r="ANM305" s="66"/>
      <c r="ANN305" s="66"/>
      <c r="ANO305" s="66"/>
      <c r="ANP305" s="66"/>
      <c r="ANQ305" s="66"/>
      <c r="ANR305" s="66"/>
      <c r="ANS305" s="66"/>
      <c r="ANT305" s="66"/>
      <c r="ANU305" s="66"/>
      <c r="ANV305" s="66"/>
      <c r="ANW305" s="66"/>
      <c r="ANX305" s="66"/>
      <c r="ANY305" s="66"/>
      <c r="ANZ305" s="66"/>
      <c r="AOA305" s="66"/>
      <c r="AOB305" s="66"/>
      <c r="AOC305" s="66"/>
      <c r="AOD305" s="66"/>
      <c r="AOE305" s="66"/>
      <c r="AOF305" s="66"/>
      <c r="AOG305" s="66"/>
      <c r="AOH305" s="66"/>
      <c r="AOI305" s="66"/>
      <c r="AOJ305" s="66"/>
      <c r="AOK305" s="66"/>
      <c r="AOL305" s="66"/>
      <c r="AOM305" s="66"/>
      <c r="AON305" s="66"/>
      <c r="AOO305" s="66"/>
      <c r="AOP305" s="66"/>
      <c r="AOQ305" s="66"/>
      <c r="AOR305" s="66"/>
      <c r="AOS305" s="66"/>
      <c r="AOT305" s="66"/>
      <c r="AOU305" s="66"/>
      <c r="AOV305" s="66"/>
      <c r="AOW305" s="66"/>
      <c r="AOX305" s="66"/>
      <c r="AOY305" s="66"/>
      <c r="AOZ305" s="66"/>
      <c r="APA305" s="66"/>
      <c r="APB305" s="66"/>
      <c r="APC305" s="66"/>
      <c r="APD305" s="66"/>
      <c r="APE305" s="66"/>
      <c r="APF305" s="66"/>
      <c r="APG305" s="66"/>
      <c r="APH305" s="66"/>
      <c r="API305" s="66"/>
      <c r="APJ305" s="66"/>
      <c r="APK305" s="66"/>
      <c r="APL305" s="66"/>
      <c r="APM305" s="66"/>
      <c r="APN305" s="66"/>
      <c r="APO305" s="66"/>
      <c r="APP305" s="66"/>
      <c r="APQ305" s="66"/>
      <c r="APR305" s="66"/>
      <c r="APS305" s="66"/>
      <c r="APT305" s="66"/>
      <c r="APU305" s="66"/>
      <c r="APV305" s="66"/>
      <c r="APW305" s="66"/>
      <c r="APX305" s="66"/>
      <c r="APY305" s="66"/>
      <c r="APZ305" s="66"/>
      <c r="AQA305" s="66"/>
      <c r="AQB305" s="66"/>
      <c r="AQC305" s="66"/>
      <c r="AQD305" s="66"/>
      <c r="AQE305" s="66"/>
      <c r="AQF305" s="66"/>
      <c r="AQG305" s="66"/>
      <c r="AQH305" s="66"/>
      <c r="AQI305" s="66"/>
      <c r="AQJ305" s="66"/>
      <c r="AQK305" s="66"/>
      <c r="AQL305" s="66"/>
      <c r="AQM305" s="66"/>
      <c r="AQN305" s="66"/>
      <c r="AQO305" s="66"/>
      <c r="AQP305" s="66"/>
      <c r="AQQ305" s="66"/>
      <c r="AQR305" s="66"/>
      <c r="AQS305" s="66"/>
      <c r="AQT305" s="66"/>
      <c r="AQU305" s="66"/>
      <c r="AQV305" s="66"/>
      <c r="AQW305" s="66"/>
      <c r="AQX305" s="66"/>
      <c r="AQY305" s="66"/>
      <c r="AQZ305" s="66"/>
      <c r="ARA305" s="66"/>
      <c r="ARB305" s="66"/>
      <c r="ARC305" s="66"/>
      <c r="ARD305" s="66"/>
      <c r="ARE305" s="66"/>
      <c r="ARF305" s="66"/>
      <c r="ARG305" s="66"/>
      <c r="ARH305" s="66"/>
      <c r="ARI305" s="66"/>
      <c r="ARJ305" s="66"/>
      <c r="ARK305" s="66"/>
      <c r="ARL305" s="66"/>
      <c r="ARM305" s="66"/>
      <c r="ARN305" s="66"/>
      <c r="ARO305" s="66"/>
      <c r="ARP305" s="66"/>
      <c r="ARQ305" s="66"/>
      <c r="ARR305" s="66"/>
      <c r="ARS305" s="66"/>
      <c r="ART305" s="66"/>
      <c r="ARU305" s="66"/>
      <c r="ARV305" s="66"/>
      <c r="ARW305" s="66"/>
      <c r="ARX305" s="66"/>
      <c r="ARY305" s="66"/>
      <c r="ARZ305" s="66"/>
      <c r="ASA305" s="66"/>
      <c r="ASB305" s="66"/>
      <c r="ASC305" s="66"/>
      <c r="ASD305" s="66"/>
      <c r="ASE305" s="66"/>
      <c r="ASF305" s="66"/>
      <c r="ASG305" s="66"/>
      <c r="ASH305" s="66"/>
      <c r="ASI305" s="66"/>
      <c r="ASJ305" s="66"/>
      <c r="ASK305" s="66"/>
      <c r="ASL305" s="66"/>
      <c r="ASM305" s="66"/>
      <c r="ASN305" s="66"/>
      <c r="ASO305" s="66"/>
      <c r="ASP305" s="66"/>
      <c r="ASQ305" s="66"/>
      <c r="ASR305" s="66"/>
      <c r="ASS305" s="66"/>
      <c r="AST305" s="66"/>
      <c r="ASU305" s="66"/>
      <c r="ASV305" s="66"/>
      <c r="ASW305" s="66"/>
      <c r="ASX305" s="66"/>
      <c r="ASY305" s="66"/>
      <c r="ASZ305" s="66"/>
      <c r="ATA305" s="66"/>
      <c r="ATB305" s="66"/>
      <c r="ATC305" s="66"/>
      <c r="ATD305" s="66"/>
      <c r="ATE305" s="66"/>
      <c r="ATF305" s="66"/>
      <c r="ATG305" s="66"/>
      <c r="ATH305" s="66"/>
      <c r="ATI305" s="66"/>
      <c r="ATJ305" s="66"/>
      <c r="ATK305" s="66"/>
      <c r="ATL305" s="66"/>
      <c r="ATM305" s="66"/>
      <c r="ATN305" s="66"/>
      <c r="ATO305" s="66"/>
      <c r="ATP305" s="66"/>
      <c r="ATQ305" s="66"/>
      <c r="ATR305" s="66"/>
      <c r="ATS305" s="66"/>
      <c r="ATT305" s="66"/>
      <c r="ATU305" s="66"/>
      <c r="ATV305" s="66"/>
      <c r="ATW305" s="66"/>
      <c r="ATX305" s="66"/>
      <c r="ATY305" s="66"/>
      <c r="ATZ305" s="66"/>
      <c r="AUA305" s="66"/>
      <c r="AUB305" s="66"/>
      <c r="AUC305" s="66"/>
      <c r="AUD305" s="66"/>
      <c r="AUE305" s="66"/>
      <c r="AUF305" s="66"/>
      <c r="AUG305" s="66"/>
      <c r="AUH305" s="66"/>
      <c r="AUI305" s="66"/>
      <c r="AUJ305" s="66"/>
      <c r="AUK305" s="66"/>
      <c r="AUL305" s="66"/>
      <c r="AUM305" s="66"/>
      <c r="AUN305" s="66"/>
      <c r="AUO305" s="66"/>
      <c r="AUP305" s="66"/>
      <c r="AUQ305" s="66"/>
      <c r="AUR305" s="66"/>
      <c r="AUS305" s="66"/>
      <c r="AUT305" s="66"/>
      <c r="AUU305" s="66"/>
      <c r="AUV305" s="66"/>
      <c r="AUW305" s="66"/>
      <c r="AUX305" s="66"/>
      <c r="AUY305" s="66"/>
      <c r="AUZ305" s="66"/>
      <c r="AVA305" s="66"/>
      <c r="AVB305" s="66"/>
      <c r="AVC305" s="66"/>
      <c r="AVD305" s="66"/>
      <c r="AVE305" s="66"/>
      <c r="AVF305" s="66"/>
      <c r="AVG305" s="66"/>
      <c r="AVH305" s="66"/>
      <c r="AVI305" s="66"/>
      <c r="AVJ305" s="66"/>
      <c r="AVK305" s="66"/>
      <c r="AVL305" s="66"/>
      <c r="AVM305" s="66"/>
      <c r="AVN305" s="66"/>
      <c r="AVO305" s="66"/>
      <c r="AVP305" s="66"/>
      <c r="AVQ305" s="66"/>
      <c r="AVR305" s="66"/>
      <c r="AVS305" s="66"/>
      <c r="AVT305" s="66"/>
      <c r="AVU305" s="66"/>
      <c r="AVV305" s="66"/>
      <c r="AVW305" s="66"/>
      <c r="AVX305" s="66"/>
      <c r="AVY305" s="66"/>
      <c r="AVZ305" s="66"/>
      <c r="AWA305" s="66"/>
      <c r="AWB305" s="66"/>
      <c r="AWC305" s="66"/>
      <c r="AWD305" s="66"/>
      <c r="AWE305" s="66"/>
      <c r="AWF305" s="66"/>
      <c r="AWG305" s="66"/>
      <c r="AWH305" s="66"/>
      <c r="AWI305" s="66"/>
      <c r="AWJ305" s="66"/>
      <c r="AWK305" s="66"/>
      <c r="AWL305" s="66"/>
      <c r="AWM305" s="66"/>
      <c r="AWN305" s="66"/>
      <c r="AWO305" s="66"/>
      <c r="AWP305" s="66"/>
      <c r="AWQ305" s="66"/>
      <c r="AWR305" s="66"/>
      <c r="AWS305" s="66"/>
      <c r="AWT305" s="66"/>
      <c r="AWU305" s="66"/>
      <c r="AWV305" s="66"/>
      <c r="AWW305" s="66"/>
      <c r="AWX305" s="66"/>
      <c r="AWY305" s="66"/>
      <c r="AWZ305" s="66"/>
      <c r="AXA305" s="66"/>
      <c r="AXB305" s="66"/>
      <c r="AXC305" s="66"/>
      <c r="AXD305" s="66"/>
      <c r="AXE305" s="66"/>
      <c r="AXF305" s="66"/>
      <c r="AXG305" s="66"/>
      <c r="AXH305" s="66"/>
      <c r="AXI305" s="66"/>
      <c r="AXJ305" s="66"/>
      <c r="AXK305" s="66"/>
      <c r="AXL305" s="66"/>
      <c r="AXM305" s="66"/>
      <c r="AXN305" s="66"/>
      <c r="AXO305" s="66"/>
      <c r="AXP305" s="66"/>
      <c r="AXQ305" s="66"/>
      <c r="AXR305" s="66"/>
      <c r="AXS305" s="66"/>
      <c r="AXT305" s="66"/>
      <c r="AXU305" s="66"/>
      <c r="AXV305" s="66"/>
      <c r="AXW305" s="66"/>
      <c r="AXX305" s="66"/>
      <c r="AXY305" s="66"/>
      <c r="AXZ305" s="66"/>
      <c r="AYA305" s="66"/>
      <c r="AYB305" s="66"/>
      <c r="AYC305" s="66"/>
      <c r="AYD305" s="66"/>
      <c r="AYE305" s="66"/>
      <c r="AYF305" s="66"/>
      <c r="AYG305" s="66"/>
      <c r="AYH305" s="66"/>
      <c r="AYI305" s="66"/>
      <c r="AYJ305" s="66"/>
      <c r="AYK305" s="66"/>
      <c r="AYL305" s="66"/>
      <c r="AYM305" s="66"/>
      <c r="AYN305" s="66"/>
      <c r="AYO305" s="66"/>
      <c r="AYP305" s="66"/>
      <c r="AYQ305" s="66"/>
      <c r="AYR305" s="66"/>
      <c r="AYS305" s="66"/>
      <c r="AYT305" s="66"/>
      <c r="AYU305" s="66"/>
      <c r="AYV305" s="66"/>
      <c r="AYW305" s="66"/>
      <c r="AYX305" s="66"/>
      <c r="AYY305" s="66"/>
      <c r="AYZ305" s="66"/>
      <c r="AZA305" s="66"/>
      <c r="AZB305" s="66"/>
      <c r="AZC305" s="66"/>
      <c r="AZD305" s="66"/>
      <c r="AZE305" s="66"/>
      <c r="AZF305" s="66"/>
      <c r="AZG305" s="66"/>
      <c r="AZH305" s="66"/>
      <c r="AZI305" s="66"/>
      <c r="AZJ305" s="66"/>
      <c r="AZK305" s="66"/>
      <c r="AZL305" s="66"/>
      <c r="AZM305" s="66"/>
      <c r="AZN305" s="66"/>
      <c r="AZO305" s="66"/>
      <c r="AZP305" s="66"/>
      <c r="AZQ305" s="66"/>
      <c r="AZR305" s="66"/>
      <c r="AZS305" s="66"/>
      <c r="AZT305" s="66"/>
      <c r="AZU305" s="66"/>
      <c r="AZV305" s="66"/>
      <c r="AZW305" s="66"/>
      <c r="AZX305" s="66"/>
      <c r="AZY305" s="66"/>
      <c r="AZZ305" s="66"/>
      <c r="BAA305" s="66"/>
      <c r="BAB305" s="66"/>
      <c r="BAC305" s="66"/>
      <c r="BAD305" s="66"/>
      <c r="BAE305" s="66"/>
      <c r="BAF305" s="66"/>
      <c r="BAG305" s="66"/>
      <c r="BAH305" s="66"/>
      <c r="BAI305" s="66"/>
      <c r="BAJ305" s="66"/>
      <c r="BAK305" s="66"/>
      <c r="BAL305" s="66"/>
      <c r="BAM305" s="66"/>
      <c r="BAN305" s="66"/>
      <c r="BAO305" s="66"/>
      <c r="BAP305" s="66"/>
      <c r="BAQ305" s="66"/>
      <c r="BAR305" s="66"/>
      <c r="BAS305" s="66"/>
      <c r="BAT305" s="66"/>
      <c r="BAU305" s="66"/>
      <c r="BAV305" s="66"/>
      <c r="BAW305" s="66"/>
      <c r="BAX305" s="66"/>
      <c r="BAY305" s="66"/>
      <c r="BAZ305" s="66"/>
      <c r="BBA305" s="66"/>
      <c r="BBB305" s="66"/>
      <c r="BBC305" s="66"/>
      <c r="BBD305" s="66"/>
      <c r="BBE305" s="66"/>
      <c r="BBF305" s="66"/>
      <c r="BBG305" s="66"/>
      <c r="BBH305" s="66"/>
      <c r="BBI305" s="66"/>
      <c r="BBJ305" s="66"/>
      <c r="BBK305" s="66"/>
      <c r="BBL305" s="66"/>
      <c r="BBM305" s="66"/>
      <c r="BBN305" s="66"/>
      <c r="BBO305" s="66"/>
      <c r="BBP305" s="66"/>
      <c r="BBQ305" s="66"/>
      <c r="BBR305" s="66"/>
      <c r="BBS305" s="66"/>
      <c r="BBT305" s="66"/>
      <c r="BBU305" s="66"/>
      <c r="BBV305" s="66"/>
      <c r="BBW305" s="66"/>
      <c r="BBX305" s="66"/>
      <c r="BBY305" s="66"/>
      <c r="BBZ305" s="66"/>
      <c r="BCA305" s="66"/>
      <c r="BCB305" s="66"/>
      <c r="BCC305" s="66"/>
      <c r="BCD305" s="66"/>
      <c r="BCE305" s="66"/>
      <c r="BCF305" s="66"/>
      <c r="BCG305" s="66"/>
      <c r="BCH305" s="66"/>
      <c r="BCI305" s="66"/>
      <c r="BCJ305" s="66"/>
      <c r="BCK305" s="66"/>
      <c r="BCL305" s="66"/>
      <c r="BCM305" s="66"/>
      <c r="BCN305" s="66"/>
      <c r="BCO305" s="66"/>
      <c r="BCP305" s="66"/>
      <c r="BCQ305" s="66"/>
      <c r="BCR305" s="66"/>
      <c r="BCS305" s="66"/>
      <c r="BCT305" s="66"/>
      <c r="BCU305" s="66"/>
      <c r="BCV305" s="66"/>
      <c r="BCW305" s="66"/>
      <c r="BCX305" s="66"/>
      <c r="BCY305" s="66"/>
      <c r="BCZ305" s="66"/>
      <c r="BDA305" s="66"/>
      <c r="BDB305" s="66"/>
      <c r="BDC305" s="66"/>
      <c r="BDD305" s="66"/>
      <c r="BDE305" s="66"/>
      <c r="BDF305" s="66"/>
      <c r="BDG305" s="66"/>
      <c r="BDH305" s="66"/>
      <c r="BDI305" s="66"/>
      <c r="BDJ305" s="66"/>
      <c r="BDK305" s="66"/>
      <c r="BDL305" s="66"/>
      <c r="BDM305" s="66"/>
      <c r="BDN305" s="66"/>
      <c r="BDO305" s="66"/>
      <c r="BDP305" s="66"/>
      <c r="BDQ305" s="66"/>
      <c r="BDR305" s="66"/>
      <c r="BDS305" s="66"/>
      <c r="BDT305" s="66"/>
      <c r="BDU305" s="66"/>
      <c r="BDV305" s="66"/>
      <c r="BDW305" s="66"/>
      <c r="BDX305" s="66"/>
      <c r="BDY305" s="66"/>
      <c r="BDZ305" s="66"/>
      <c r="BEA305" s="66"/>
      <c r="BEB305" s="66"/>
      <c r="BEC305" s="66"/>
      <c r="BED305" s="66"/>
      <c r="BEE305" s="66"/>
      <c r="BEF305" s="66"/>
      <c r="BEG305" s="66"/>
      <c r="BEH305" s="66"/>
      <c r="BEI305" s="66"/>
      <c r="BEJ305" s="66"/>
      <c r="BEK305" s="66"/>
      <c r="BEL305" s="66"/>
      <c r="BEM305" s="66"/>
      <c r="BEN305" s="66"/>
      <c r="BEO305" s="66"/>
      <c r="BEP305" s="66"/>
      <c r="BEQ305" s="66"/>
      <c r="BER305" s="66"/>
      <c r="BES305" s="66"/>
      <c r="BET305" s="66"/>
      <c r="BEU305" s="66"/>
      <c r="BEV305" s="66"/>
      <c r="BEW305" s="66"/>
      <c r="BEX305" s="66"/>
      <c r="BEY305" s="66"/>
      <c r="BEZ305" s="66"/>
      <c r="BFA305" s="66"/>
      <c r="BFB305" s="66"/>
      <c r="BFC305" s="66"/>
      <c r="BFD305" s="66"/>
      <c r="BFE305" s="66"/>
      <c r="BFF305" s="66"/>
      <c r="BFG305" s="66"/>
      <c r="BFH305" s="66"/>
      <c r="BFI305" s="66"/>
      <c r="BFJ305" s="66"/>
      <c r="BFK305" s="66"/>
      <c r="BFL305" s="66"/>
      <c r="BFM305" s="66"/>
      <c r="BFN305" s="66"/>
      <c r="BFO305" s="66"/>
      <c r="BFP305" s="66"/>
      <c r="BFQ305" s="66"/>
      <c r="BFR305" s="66"/>
      <c r="BFS305" s="66"/>
      <c r="BFT305" s="66"/>
      <c r="BFU305" s="66"/>
      <c r="BFV305" s="66"/>
      <c r="BFW305" s="66"/>
      <c r="BFX305" s="66"/>
      <c r="BFY305" s="66"/>
      <c r="BFZ305" s="66"/>
      <c r="BGA305" s="66"/>
      <c r="BGB305" s="66"/>
      <c r="BGC305" s="66"/>
      <c r="BGD305" s="66"/>
      <c r="BGE305" s="66"/>
      <c r="BGF305" s="66"/>
      <c r="BGG305" s="66"/>
      <c r="BGH305" s="66"/>
      <c r="BGI305" s="66"/>
      <c r="BGJ305" s="66"/>
      <c r="BGK305" s="66"/>
      <c r="BGL305" s="66"/>
      <c r="BGM305" s="66"/>
      <c r="BGN305" s="66"/>
      <c r="BGO305" s="66"/>
      <c r="BGP305" s="66"/>
      <c r="BGQ305" s="66"/>
      <c r="BGR305" s="66"/>
      <c r="BGS305" s="66"/>
      <c r="BGT305" s="66"/>
      <c r="BGU305" s="66"/>
      <c r="BGV305" s="66"/>
      <c r="BGW305" s="66"/>
      <c r="BGX305" s="66"/>
      <c r="BGY305" s="66"/>
      <c r="BGZ305" s="66"/>
      <c r="BHA305" s="66"/>
      <c r="BHB305" s="66"/>
      <c r="BHC305" s="66"/>
      <c r="BHD305" s="66"/>
      <c r="BHE305" s="66"/>
      <c r="BHF305" s="66"/>
      <c r="BHG305" s="66"/>
      <c r="BHH305" s="66"/>
      <c r="BHI305" s="66"/>
      <c r="BHJ305" s="66"/>
      <c r="BHK305" s="66"/>
      <c r="BHL305" s="66"/>
      <c r="BHM305" s="66"/>
      <c r="BHN305" s="66"/>
      <c r="BHO305" s="66"/>
      <c r="BHP305" s="66"/>
      <c r="BHQ305" s="66"/>
      <c r="BHR305" s="66"/>
      <c r="BHS305" s="66"/>
      <c r="BHT305" s="66"/>
      <c r="BHU305" s="66"/>
      <c r="BHV305" s="66"/>
      <c r="BHW305" s="66"/>
      <c r="BHX305" s="66"/>
      <c r="BHY305" s="66"/>
      <c r="BHZ305" s="66"/>
      <c r="BIA305" s="66"/>
      <c r="BIB305" s="66"/>
      <c r="BIC305" s="66"/>
      <c r="BID305" s="66"/>
      <c r="BIE305" s="66"/>
      <c r="BIF305" s="66"/>
      <c r="BIG305" s="66"/>
      <c r="BIH305" s="66"/>
      <c r="BII305" s="66"/>
      <c r="BIJ305" s="66"/>
      <c r="BIK305" s="66"/>
      <c r="BIL305" s="66"/>
      <c r="BIM305" s="66"/>
      <c r="BIN305" s="66"/>
      <c r="BIO305" s="66"/>
      <c r="BIP305" s="66"/>
      <c r="BIQ305" s="66"/>
      <c r="BIR305" s="66"/>
      <c r="BIS305" s="66"/>
      <c r="BIT305" s="66"/>
      <c r="BIU305" s="66"/>
      <c r="BIV305" s="66"/>
      <c r="BIW305" s="66"/>
      <c r="BIX305" s="66"/>
      <c r="BIY305" s="66"/>
      <c r="BIZ305" s="66"/>
      <c r="BJA305" s="66"/>
      <c r="BJB305" s="66"/>
      <c r="BJC305" s="66"/>
      <c r="BJD305" s="66"/>
      <c r="BJE305" s="66"/>
      <c r="BJF305" s="66"/>
      <c r="BJG305" s="66"/>
      <c r="BJH305" s="66"/>
      <c r="BJI305" s="66"/>
      <c r="BJJ305" s="66"/>
      <c r="BJK305" s="66"/>
      <c r="BJL305" s="66"/>
      <c r="BJM305" s="66"/>
      <c r="BJN305" s="66"/>
      <c r="BJO305" s="66"/>
      <c r="BJP305" s="66"/>
      <c r="BJQ305" s="66"/>
      <c r="BJR305" s="66"/>
      <c r="BJS305" s="66"/>
      <c r="BJT305" s="66"/>
      <c r="BJU305" s="66"/>
      <c r="BJV305" s="66"/>
      <c r="BJW305" s="66"/>
      <c r="BJX305" s="66"/>
      <c r="BJY305" s="66"/>
      <c r="BJZ305" s="66"/>
      <c r="BKA305" s="66"/>
      <c r="BKB305" s="66"/>
      <c r="BKC305" s="66"/>
      <c r="BKD305" s="66"/>
      <c r="BKE305" s="66"/>
      <c r="BKF305" s="66"/>
      <c r="BKG305" s="66"/>
      <c r="BKH305" s="66"/>
      <c r="BKI305" s="66"/>
      <c r="BKJ305" s="66"/>
      <c r="BKK305" s="66"/>
      <c r="BKL305" s="66"/>
      <c r="BKM305" s="66"/>
      <c r="BKN305" s="66"/>
      <c r="BKO305" s="66"/>
      <c r="BKP305" s="66"/>
      <c r="BKQ305" s="66"/>
      <c r="BKR305" s="66"/>
      <c r="BKS305" s="66"/>
      <c r="BKT305" s="66"/>
      <c r="BKU305" s="66"/>
      <c r="BKV305" s="66"/>
      <c r="BKW305" s="66"/>
      <c r="BKX305" s="66"/>
      <c r="BKY305" s="66"/>
      <c r="BKZ305" s="66"/>
      <c r="BLA305" s="66"/>
      <c r="BLB305" s="66"/>
      <c r="BLC305" s="66"/>
      <c r="BLD305" s="66"/>
      <c r="BLE305" s="66"/>
      <c r="BLF305" s="66"/>
      <c r="BLG305" s="66"/>
      <c r="BLH305" s="66"/>
      <c r="BLI305" s="66"/>
      <c r="BLJ305" s="66"/>
      <c r="BLK305" s="66"/>
      <c r="BLL305" s="66"/>
      <c r="BLM305" s="66"/>
      <c r="BLN305" s="66"/>
      <c r="BLO305" s="66"/>
      <c r="BLP305" s="66"/>
      <c r="BLQ305" s="66"/>
      <c r="BLR305" s="66"/>
      <c r="BLS305" s="66"/>
      <c r="BLT305" s="66"/>
      <c r="BLU305" s="66"/>
      <c r="BLV305" s="66"/>
      <c r="BLW305" s="66"/>
      <c r="BLX305" s="66"/>
      <c r="BLY305" s="66"/>
      <c r="BLZ305" s="66"/>
      <c r="BMA305" s="66"/>
      <c r="BMB305" s="66"/>
      <c r="BMC305" s="66"/>
      <c r="BMD305" s="66"/>
      <c r="BME305" s="66"/>
      <c r="BMF305" s="66"/>
      <c r="BMG305" s="66"/>
      <c r="BMH305" s="66"/>
      <c r="BMI305" s="66"/>
      <c r="BMJ305" s="66"/>
      <c r="BMK305" s="66"/>
      <c r="BML305" s="66"/>
      <c r="BMM305" s="66"/>
      <c r="BMN305" s="66"/>
      <c r="BMO305" s="66"/>
      <c r="BMP305" s="66"/>
      <c r="BMQ305" s="66"/>
      <c r="BMR305" s="66"/>
      <c r="BMS305" s="66"/>
      <c r="BMT305" s="66"/>
      <c r="BMU305" s="66"/>
      <c r="BMV305" s="66"/>
      <c r="BMW305" s="66"/>
      <c r="BMX305" s="66"/>
      <c r="BMY305" s="66"/>
      <c r="BMZ305" s="66"/>
      <c r="BNA305" s="66"/>
      <c r="BNB305" s="66"/>
      <c r="BNC305" s="66"/>
      <c r="BND305" s="66"/>
      <c r="BNE305" s="66"/>
      <c r="BNF305" s="66"/>
      <c r="BNG305" s="66"/>
      <c r="BNH305" s="66"/>
      <c r="BNI305" s="66"/>
      <c r="BNJ305" s="66"/>
      <c r="BNK305" s="66"/>
      <c r="BNL305" s="66"/>
      <c r="BNM305" s="66"/>
      <c r="BNN305" s="66"/>
      <c r="BNO305" s="66"/>
      <c r="BNP305" s="66"/>
      <c r="BNQ305" s="66"/>
      <c r="BNR305" s="66"/>
      <c r="BNS305" s="66"/>
      <c r="BNT305" s="66"/>
      <c r="BNU305" s="66"/>
      <c r="BNV305" s="66"/>
      <c r="BNW305" s="66"/>
      <c r="BNX305" s="66"/>
      <c r="BNY305" s="66"/>
      <c r="BNZ305" s="66"/>
      <c r="BOA305" s="66"/>
      <c r="BOB305" s="66"/>
      <c r="BOC305" s="66"/>
      <c r="BOD305" s="66"/>
      <c r="BOE305" s="66"/>
      <c r="BOF305" s="66"/>
      <c r="BOG305" s="66"/>
      <c r="BOH305" s="66"/>
      <c r="BOI305" s="66"/>
      <c r="BOJ305" s="66"/>
      <c r="BOK305" s="66"/>
      <c r="BOL305" s="66"/>
      <c r="BOM305" s="66"/>
      <c r="BON305" s="66"/>
      <c r="BOO305" s="66"/>
      <c r="BOP305" s="66"/>
      <c r="BOQ305" s="66"/>
      <c r="BOR305" s="66"/>
      <c r="BOS305" s="66"/>
      <c r="BOT305" s="66"/>
      <c r="BOU305" s="66"/>
      <c r="BOV305" s="66"/>
      <c r="BOW305" s="66"/>
      <c r="BOX305" s="66"/>
      <c r="BOY305" s="66"/>
      <c r="BOZ305" s="66"/>
      <c r="BPA305" s="66"/>
      <c r="BPB305" s="66"/>
      <c r="BPC305" s="66"/>
      <c r="BPD305" s="66"/>
      <c r="BPE305" s="66"/>
      <c r="BPF305" s="66"/>
      <c r="BPG305" s="66"/>
      <c r="BPH305" s="66"/>
      <c r="BPI305" s="66"/>
      <c r="BPJ305" s="66"/>
      <c r="BPK305" s="66"/>
      <c r="BPL305" s="66"/>
      <c r="BPM305" s="66"/>
      <c r="BPN305" s="66"/>
      <c r="BPO305" s="66"/>
      <c r="BPP305" s="66"/>
      <c r="BPQ305" s="66"/>
      <c r="BPR305" s="66"/>
      <c r="BPS305" s="66"/>
      <c r="BPT305" s="66"/>
      <c r="BPU305" s="66"/>
      <c r="BPV305" s="66"/>
      <c r="BPW305" s="66"/>
      <c r="BPX305" s="66"/>
      <c r="BPY305" s="66"/>
      <c r="BPZ305" s="66"/>
      <c r="BQA305" s="66"/>
      <c r="BQB305" s="66"/>
      <c r="BQC305" s="66"/>
      <c r="BQD305" s="66"/>
      <c r="BQE305" s="66"/>
      <c r="BQF305" s="66"/>
      <c r="BQG305" s="66"/>
      <c r="BQH305" s="66"/>
      <c r="BQI305" s="66"/>
      <c r="BQJ305" s="66"/>
      <c r="BQK305" s="66"/>
      <c r="BQL305" s="66"/>
      <c r="BQM305" s="66"/>
      <c r="BQN305" s="66"/>
      <c r="BQO305" s="66"/>
      <c r="BQP305" s="66"/>
      <c r="BQQ305" s="66"/>
      <c r="BQR305" s="66"/>
      <c r="BQS305" s="66"/>
      <c r="BQT305" s="66"/>
      <c r="BQU305" s="66"/>
      <c r="BQV305" s="66"/>
      <c r="BQW305" s="66"/>
      <c r="BQX305" s="66"/>
      <c r="BQY305" s="66"/>
      <c r="BQZ305" s="66"/>
      <c r="BRA305" s="66"/>
      <c r="BRB305" s="66"/>
      <c r="BRC305" s="66"/>
      <c r="BRD305" s="66"/>
      <c r="BRE305" s="66"/>
      <c r="BRF305" s="66"/>
      <c r="BRG305" s="66"/>
      <c r="BRH305" s="66"/>
      <c r="BRI305" s="66"/>
      <c r="BRJ305" s="66"/>
      <c r="BRK305" s="66"/>
      <c r="BRL305" s="66"/>
      <c r="BRM305" s="66"/>
      <c r="BRN305" s="66"/>
      <c r="BRO305" s="66"/>
      <c r="BRP305" s="66"/>
      <c r="BRQ305" s="66"/>
      <c r="BRR305" s="66"/>
      <c r="BRS305" s="66"/>
      <c r="BRT305" s="66"/>
      <c r="BRU305" s="66"/>
      <c r="BRV305" s="66"/>
      <c r="BRW305" s="66"/>
      <c r="BRX305" s="66"/>
      <c r="BRY305" s="66"/>
      <c r="BRZ305" s="66"/>
      <c r="BSA305" s="66"/>
      <c r="BSB305" s="66"/>
      <c r="BSC305" s="66"/>
      <c r="BSD305" s="66"/>
      <c r="BSE305" s="66"/>
      <c r="BSF305" s="66"/>
      <c r="BSG305" s="66"/>
      <c r="BSH305" s="66"/>
      <c r="BSI305" s="66"/>
      <c r="BSJ305" s="66"/>
      <c r="BSK305" s="66"/>
      <c r="BSL305" s="66"/>
      <c r="BSM305" s="66"/>
      <c r="BSN305" s="66"/>
      <c r="BSO305" s="66"/>
      <c r="BSP305" s="66"/>
      <c r="BSQ305" s="66"/>
      <c r="BSR305" s="66"/>
      <c r="BSS305" s="66"/>
      <c r="BST305" s="66"/>
      <c r="BSU305" s="66"/>
      <c r="BSV305" s="66"/>
      <c r="BSW305" s="66"/>
      <c r="BSX305" s="66"/>
      <c r="BSY305" s="66"/>
      <c r="BSZ305" s="66"/>
      <c r="BTA305" s="66"/>
      <c r="BTB305" s="66"/>
      <c r="BTC305" s="66"/>
      <c r="BTD305" s="66"/>
      <c r="BTE305" s="66"/>
      <c r="BTF305" s="66"/>
      <c r="BTG305" s="66"/>
      <c r="BTH305" s="66"/>
      <c r="BTI305" s="66"/>
      <c r="BTJ305" s="66"/>
      <c r="BTK305" s="66"/>
      <c r="BTL305" s="66"/>
      <c r="BTM305" s="66"/>
      <c r="BTN305" s="66"/>
      <c r="BTO305" s="66"/>
      <c r="BTP305" s="66"/>
      <c r="BTQ305" s="66"/>
      <c r="BTR305" s="66"/>
      <c r="BTS305" s="66"/>
      <c r="BTT305" s="66"/>
      <c r="BTU305" s="66"/>
      <c r="BTV305" s="66"/>
      <c r="BTW305" s="66"/>
      <c r="BTX305" s="66"/>
      <c r="BTY305" s="66"/>
      <c r="BTZ305" s="66"/>
      <c r="BUA305" s="66"/>
      <c r="BUB305" s="66"/>
      <c r="BUC305" s="66"/>
      <c r="BUD305" s="66"/>
      <c r="BUE305" s="66"/>
      <c r="BUF305" s="66"/>
      <c r="BUG305" s="66"/>
      <c r="BUH305" s="66"/>
      <c r="BUI305" s="66"/>
      <c r="BUJ305" s="66"/>
      <c r="BUK305" s="66"/>
      <c r="BUL305" s="66"/>
      <c r="BUM305" s="66"/>
      <c r="BUN305" s="66"/>
      <c r="BUO305" s="66"/>
      <c r="BUP305" s="66"/>
      <c r="BUQ305" s="66"/>
      <c r="BUR305" s="66"/>
      <c r="BUS305" s="66"/>
      <c r="BUT305" s="66"/>
      <c r="BUU305" s="66"/>
      <c r="BUV305" s="66"/>
      <c r="BUW305" s="66"/>
      <c r="BUX305" s="66"/>
      <c r="BUY305" s="66"/>
      <c r="BUZ305" s="66"/>
      <c r="BVA305" s="66"/>
      <c r="BVB305" s="66"/>
      <c r="BVC305" s="66"/>
      <c r="BVD305" s="66"/>
      <c r="BVE305" s="66"/>
      <c r="BVF305" s="66"/>
      <c r="BVG305" s="66"/>
      <c r="BVH305" s="66"/>
      <c r="BVI305" s="66"/>
      <c r="BVJ305" s="66"/>
      <c r="BVK305" s="66"/>
      <c r="BVL305" s="66"/>
      <c r="BVM305" s="66"/>
      <c r="BVN305" s="66"/>
      <c r="BVO305" s="66"/>
      <c r="BVP305" s="66"/>
      <c r="BVQ305" s="66"/>
      <c r="BVR305" s="66"/>
      <c r="BVS305" s="66"/>
      <c r="BVT305" s="66"/>
      <c r="BVU305" s="66"/>
      <c r="BVV305" s="66"/>
      <c r="BVW305" s="66"/>
      <c r="BVX305" s="66"/>
      <c r="BVY305" s="66"/>
      <c r="BVZ305" s="66"/>
      <c r="BWA305" s="66"/>
      <c r="BWB305" s="66"/>
      <c r="BWC305" s="66"/>
      <c r="BWD305" s="66"/>
      <c r="BWE305" s="66"/>
      <c r="BWF305" s="66"/>
      <c r="BWG305" s="66"/>
      <c r="BWH305" s="66"/>
      <c r="BWI305" s="66"/>
      <c r="BWJ305" s="66"/>
      <c r="BWK305" s="66"/>
      <c r="BWL305" s="66"/>
      <c r="BWM305" s="66"/>
      <c r="BWN305" s="66"/>
      <c r="BWO305" s="66"/>
      <c r="BWP305" s="66"/>
      <c r="BWQ305" s="66"/>
      <c r="BWR305" s="66"/>
      <c r="BWS305" s="66"/>
      <c r="BWT305" s="66"/>
      <c r="BWU305" s="66"/>
      <c r="BWV305" s="66"/>
      <c r="BWW305" s="66"/>
      <c r="BWX305" s="66"/>
      <c r="BWY305" s="66"/>
      <c r="BWZ305" s="66"/>
      <c r="BXA305" s="66"/>
      <c r="BXB305" s="66"/>
      <c r="BXC305" s="66"/>
      <c r="BXD305" s="66"/>
      <c r="BXE305" s="66"/>
      <c r="BXF305" s="66"/>
      <c r="BXG305" s="66"/>
      <c r="BXH305" s="66"/>
      <c r="BXI305" s="66"/>
      <c r="BXJ305" s="66"/>
      <c r="BXK305" s="66"/>
      <c r="BXL305" s="66"/>
      <c r="BXM305" s="66"/>
      <c r="BXN305" s="66"/>
      <c r="BXO305" s="66"/>
      <c r="BXP305" s="66"/>
      <c r="BXQ305" s="66"/>
      <c r="BXR305" s="66"/>
      <c r="BXS305" s="66"/>
      <c r="BXT305" s="66"/>
      <c r="BXU305" s="66"/>
      <c r="BXV305" s="66"/>
      <c r="BXW305" s="66"/>
      <c r="BXX305" s="66"/>
      <c r="BXY305" s="66"/>
      <c r="BXZ305" s="66"/>
      <c r="BYA305" s="66"/>
      <c r="BYB305" s="66"/>
      <c r="BYC305" s="66"/>
      <c r="BYD305" s="66"/>
      <c r="BYE305" s="66"/>
      <c r="BYF305" s="66"/>
      <c r="BYG305" s="66"/>
      <c r="BYH305" s="66"/>
      <c r="BYI305" s="66"/>
      <c r="BYJ305" s="66"/>
      <c r="BYK305" s="66"/>
      <c r="BYL305" s="66"/>
      <c r="BYM305" s="66"/>
      <c r="BYN305" s="66"/>
      <c r="BYO305" s="66"/>
      <c r="BYP305" s="66"/>
      <c r="BYQ305" s="66"/>
      <c r="BYR305" s="66"/>
      <c r="BYS305" s="66"/>
      <c r="BYT305" s="66"/>
      <c r="BYU305" s="66"/>
      <c r="BYV305" s="66"/>
      <c r="BYW305" s="66"/>
      <c r="BYX305" s="66"/>
      <c r="BYY305" s="66"/>
      <c r="BYZ305" s="66"/>
      <c r="BZA305" s="66"/>
      <c r="BZB305" s="66"/>
      <c r="BZC305" s="66"/>
      <c r="BZD305" s="66"/>
      <c r="BZE305" s="66"/>
      <c r="BZF305" s="66"/>
      <c r="BZG305" s="66"/>
      <c r="BZH305" s="66"/>
      <c r="BZI305" s="66"/>
      <c r="BZJ305" s="66"/>
      <c r="BZK305" s="66"/>
      <c r="BZL305" s="66"/>
      <c r="BZM305" s="66"/>
      <c r="BZN305" s="66"/>
      <c r="BZO305" s="66"/>
      <c r="BZP305" s="66"/>
      <c r="BZQ305" s="66"/>
      <c r="BZR305" s="66"/>
      <c r="BZS305" s="66"/>
      <c r="BZT305" s="66"/>
      <c r="BZU305" s="66"/>
      <c r="BZV305" s="66"/>
      <c r="BZW305" s="66"/>
      <c r="BZX305" s="66"/>
      <c r="BZY305" s="66"/>
      <c r="BZZ305" s="66"/>
      <c r="CAA305" s="66"/>
      <c r="CAB305" s="66"/>
      <c r="CAC305" s="66"/>
      <c r="CAD305" s="66"/>
      <c r="CAE305" s="66"/>
      <c r="CAF305" s="66"/>
      <c r="CAG305" s="66"/>
      <c r="CAH305" s="66"/>
      <c r="CAI305" s="66"/>
      <c r="CAJ305" s="66"/>
      <c r="CAK305" s="66"/>
      <c r="CAL305" s="66"/>
      <c r="CAM305" s="66"/>
      <c r="CAN305" s="66"/>
      <c r="CAO305" s="66"/>
      <c r="CAP305" s="66"/>
      <c r="CAQ305" s="66"/>
      <c r="CAR305" s="66"/>
      <c r="CAS305" s="66"/>
      <c r="CAT305" s="66"/>
      <c r="CAU305" s="66"/>
      <c r="CAV305" s="66"/>
      <c r="CAW305" s="66"/>
      <c r="CAX305" s="66"/>
      <c r="CAY305" s="66"/>
      <c r="CAZ305" s="66"/>
      <c r="CBA305" s="66"/>
      <c r="CBB305" s="66"/>
      <c r="CBC305" s="66"/>
      <c r="CBD305" s="66"/>
      <c r="CBE305" s="66"/>
      <c r="CBF305" s="66"/>
      <c r="CBG305" s="66"/>
      <c r="CBH305" s="66"/>
      <c r="CBI305" s="66"/>
      <c r="CBJ305" s="66"/>
      <c r="CBK305" s="66"/>
      <c r="CBL305" s="66"/>
      <c r="CBM305" s="66"/>
      <c r="CBN305" s="66"/>
      <c r="CBO305" s="66"/>
      <c r="CBP305" s="66"/>
      <c r="CBQ305" s="66"/>
      <c r="CBR305" s="66"/>
      <c r="CBS305" s="66"/>
      <c r="CBT305" s="66"/>
      <c r="CBU305" s="66"/>
      <c r="CBV305" s="66"/>
      <c r="CBW305" s="66"/>
      <c r="CBX305" s="66"/>
      <c r="CBY305" s="66"/>
      <c r="CBZ305" s="66"/>
      <c r="CCA305" s="66"/>
      <c r="CCB305" s="66"/>
      <c r="CCC305" s="66"/>
      <c r="CCD305" s="66"/>
      <c r="CCE305" s="66"/>
      <c r="CCF305" s="66"/>
      <c r="CCG305" s="66"/>
      <c r="CCH305" s="66"/>
      <c r="CCI305" s="66"/>
      <c r="CCJ305" s="66"/>
      <c r="CCK305" s="66"/>
      <c r="CCL305" s="66"/>
      <c r="CCM305" s="66"/>
      <c r="CCN305" s="66"/>
      <c r="CCO305" s="66"/>
      <c r="CCP305" s="66"/>
      <c r="CCQ305" s="66"/>
      <c r="CCR305" s="66"/>
      <c r="CCS305" s="66"/>
      <c r="CCT305" s="66"/>
      <c r="CCU305" s="66"/>
      <c r="CCV305" s="66"/>
      <c r="CCW305" s="66"/>
      <c r="CCX305" s="66"/>
      <c r="CCY305" s="66"/>
      <c r="CCZ305" s="66"/>
      <c r="CDA305" s="66"/>
      <c r="CDB305" s="66"/>
      <c r="CDC305" s="66"/>
      <c r="CDD305" s="66"/>
      <c r="CDE305" s="66"/>
      <c r="CDF305" s="66"/>
      <c r="CDG305" s="66"/>
      <c r="CDH305" s="66"/>
      <c r="CDI305" s="66"/>
      <c r="CDJ305" s="66"/>
      <c r="CDK305" s="66"/>
      <c r="CDL305" s="66"/>
      <c r="CDM305" s="66"/>
      <c r="CDN305" s="66"/>
      <c r="CDO305" s="66"/>
      <c r="CDP305" s="66"/>
      <c r="CDQ305" s="66"/>
      <c r="CDR305" s="66"/>
      <c r="CDS305" s="66"/>
      <c r="CDT305" s="66"/>
      <c r="CDU305" s="66"/>
      <c r="CDV305" s="66"/>
      <c r="CDW305" s="66"/>
      <c r="CDX305" s="66"/>
      <c r="CDY305" s="66"/>
      <c r="CDZ305" s="66"/>
      <c r="CEA305" s="66"/>
      <c r="CEB305" s="66"/>
      <c r="CEC305" s="66"/>
      <c r="CED305" s="66"/>
      <c r="CEE305" s="66"/>
      <c r="CEF305" s="66"/>
      <c r="CEG305" s="66"/>
      <c r="CEH305" s="66"/>
      <c r="CEI305" s="66"/>
      <c r="CEJ305" s="66"/>
      <c r="CEK305" s="66"/>
      <c r="CEL305" s="66"/>
      <c r="CEM305" s="66"/>
      <c r="CEN305" s="66"/>
      <c r="CEO305" s="66"/>
      <c r="CEP305" s="66"/>
      <c r="CEQ305" s="66"/>
      <c r="CER305" s="66"/>
      <c r="CES305" s="66"/>
      <c r="CET305" s="66"/>
      <c r="CEU305" s="66"/>
      <c r="CEV305" s="66"/>
      <c r="CEW305" s="66"/>
      <c r="CEX305" s="66"/>
      <c r="CEY305" s="66"/>
      <c r="CEZ305" s="66"/>
      <c r="CFA305" s="66"/>
      <c r="CFB305" s="66"/>
      <c r="CFC305" s="66"/>
      <c r="CFD305" s="66"/>
      <c r="CFE305" s="66"/>
      <c r="CFF305" s="66"/>
      <c r="CFG305" s="66"/>
      <c r="CFH305" s="66"/>
      <c r="CFI305" s="66"/>
      <c r="CFJ305" s="66"/>
      <c r="CFK305" s="66"/>
      <c r="CFL305" s="66"/>
      <c r="CFM305" s="66"/>
      <c r="CFN305" s="66"/>
      <c r="CFO305" s="66"/>
      <c r="CFP305" s="66"/>
      <c r="CFQ305" s="66"/>
      <c r="CFR305" s="66"/>
      <c r="CFS305" s="66"/>
      <c r="CFT305" s="66"/>
      <c r="CFU305" s="66"/>
      <c r="CFV305" s="66"/>
      <c r="CFW305" s="66"/>
      <c r="CFX305" s="66"/>
      <c r="CFY305" s="66"/>
      <c r="CFZ305" s="66"/>
      <c r="CGA305" s="66"/>
      <c r="CGB305" s="66"/>
      <c r="CGC305" s="66"/>
      <c r="CGD305" s="66"/>
      <c r="CGE305" s="66"/>
      <c r="CGF305" s="66"/>
      <c r="CGG305" s="66"/>
      <c r="CGH305" s="66"/>
      <c r="CGI305" s="66"/>
      <c r="CGJ305" s="66"/>
      <c r="CGK305" s="66"/>
      <c r="CGL305" s="66"/>
      <c r="CGM305" s="66"/>
      <c r="CGN305" s="66"/>
      <c r="CGO305" s="66"/>
      <c r="CGP305" s="66"/>
      <c r="CGQ305" s="66"/>
      <c r="CGR305" s="66"/>
      <c r="CGS305" s="66"/>
      <c r="CGT305" s="66"/>
      <c r="CGU305" s="66"/>
      <c r="CGV305" s="66"/>
      <c r="CGW305" s="66"/>
      <c r="CGX305" s="66"/>
      <c r="CGY305" s="66"/>
      <c r="CGZ305" s="66"/>
      <c r="CHA305" s="66"/>
      <c r="CHB305" s="66"/>
      <c r="CHC305" s="66"/>
      <c r="CHD305" s="66"/>
      <c r="CHE305" s="66"/>
      <c r="CHF305" s="66"/>
      <c r="CHG305" s="66"/>
      <c r="CHH305" s="66"/>
      <c r="CHI305" s="66"/>
      <c r="CHJ305" s="66"/>
      <c r="CHK305" s="66"/>
      <c r="CHL305" s="66"/>
      <c r="CHM305" s="66"/>
      <c r="CHN305" s="66"/>
      <c r="CHO305" s="66"/>
      <c r="CHP305" s="66"/>
      <c r="CHQ305" s="66"/>
      <c r="CHR305" s="66"/>
      <c r="CHS305" s="66"/>
      <c r="CHT305" s="66"/>
      <c r="CHU305" s="66"/>
      <c r="CHV305" s="66"/>
      <c r="CHW305" s="66"/>
      <c r="CHX305" s="66"/>
      <c r="CHY305" s="66"/>
      <c r="CHZ305" s="66"/>
      <c r="CIA305" s="66"/>
      <c r="CIB305" s="66"/>
      <c r="CIC305" s="66"/>
      <c r="CID305" s="66"/>
      <c r="CIE305" s="66"/>
      <c r="CIF305" s="66"/>
      <c r="CIG305" s="66"/>
      <c r="CIH305" s="66"/>
      <c r="CII305" s="66"/>
      <c r="CIJ305" s="66"/>
      <c r="CIK305" s="66"/>
      <c r="CIL305" s="66"/>
      <c r="CIM305" s="66"/>
      <c r="CIN305" s="66"/>
      <c r="CIO305" s="66"/>
      <c r="CIP305" s="66"/>
      <c r="CIQ305" s="66"/>
      <c r="CIR305" s="66"/>
      <c r="CIS305" s="66"/>
      <c r="CIT305" s="66"/>
      <c r="CIU305" s="66"/>
      <c r="CIV305" s="66"/>
      <c r="CIW305" s="66"/>
      <c r="CIX305" s="66"/>
      <c r="CIY305" s="66"/>
      <c r="CIZ305" s="66"/>
      <c r="CJA305" s="66"/>
      <c r="CJB305" s="66"/>
      <c r="CJC305" s="66"/>
      <c r="CJD305" s="66"/>
      <c r="CJE305" s="66"/>
      <c r="CJF305" s="66"/>
      <c r="CJG305" s="66"/>
      <c r="CJH305" s="66"/>
      <c r="CJI305" s="66"/>
      <c r="CJJ305" s="66"/>
      <c r="CJK305" s="66"/>
      <c r="CJL305" s="66"/>
      <c r="CJM305" s="66"/>
      <c r="CJN305" s="66"/>
      <c r="CJO305" s="66"/>
      <c r="CJP305" s="66"/>
      <c r="CJQ305" s="66"/>
      <c r="CJR305" s="66"/>
      <c r="CJS305" s="66"/>
      <c r="CJT305" s="66"/>
      <c r="CJU305" s="66"/>
      <c r="CJV305" s="66"/>
      <c r="CJW305" s="66"/>
      <c r="CJX305" s="66"/>
      <c r="CJY305" s="66"/>
      <c r="CJZ305" s="66"/>
      <c r="CKA305" s="66"/>
      <c r="CKB305" s="66"/>
      <c r="CKC305" s="66"/>
      <c r="CKD305" s="66"/>
      <c r="CKE305" s="66"/>
      <c r="CKF305" s="66"/>
      <c r="CKG305" s="66"/>
      <c r="CKH305" s="66"/>
      <c r="CKI305" s="66"/>
      <c r="CKJ305" s="66"/>
      <c r="CKK305" s="66"/>
      <c r="CKL305" s="66"/>
      <c r="CKM305" s="66"/>
      <c r="CKN305" s="66"/>
      <c r="CKO305" s="66"/>
      <c r="CKP305" s="66"/>
      <c r="CKQ305" s="66"/>
      <c r="CKR305" s="66"/>
      <c r="CKS305" s="66"/>
      <c r="CKT305" s="66"/>
      <c r="CKU305" s="66"/>
      <c r="CKV305" s="66"/>
      <c r="CKW305" s="66"/>
      <c r="CKX305" s="66"/>
      <c r="CKY305" s="66"/>
      <c r="CKZ305" s="66"/>
      <c r="CLA305" s="66"/>
      <c r="CLB305" s="66"/>
      <c r="CLC305" s="66"/>
      <c r="CLD305" s="66"/>
      <c r="CLE305" s="66"/>
      <c r="CLF305" s="66"/>
      <c r="CLG305" s="66"/>
      <c r="CLH305" s="66"/>
      <c r="CLI305" s="66"/>
      <c r="CLJ305" s="66"/>
      <c r="CLK305" s="66"/>
      <c r="CLL305" s="66"/>
      <c r="CLM305" s="66"/>
      <c r="CLN305" s="66"/>
      <c r="CLO305" s="66"/>
      <c r="CLP305" s="66"/>
      <c r="CLQ305" s="66"/>
      <c r="CLR305" s="66"/>
      <c r="CLS305" s="66"/>
      <c r="CLT305" s="66"/>
      <c r="CLU305" s="66"/>
      <c r="CLV305" s="66"/>
      <c r="CLW305" s="66"/>
      <c r="CLX305" s="66"/>
      <c r="CLY305" s="66"/>
      <c r="CLZ305" s="66"/>
      <c r="CMA305" s="66"/>
      <c r="CMB305" s="66"/>
      <c r="CMC305" s="66"/>
      <c r="CMD305" s="66"/>
      <c r="CME305" s="66"/>
      <c r="CMF305" s="66"/>
      <c r="CMG305" s="66"/>
      <c r="CMH305" s="66"/>
      <c r="CMI305" s="66"/>
      <c r="CMJ305" s="66"/>
      <c r="CMK305" s="66"/>
      <c r="CML305" s="66"/>
      <c r="CMM305" s="66"/>
      <c r="CMN305" s="66"/>
      <c r="CMO305" s="66"/>
      <c r="CMP305" s="66"/>
      <c r="CMQ305" s="66"/>
      <c r="CMR305" s="66"/>
      <c r="CMS305" s="66"/>
      <c r="CMT305" s="66"/>
      <c r="CMU305" s="66"/>
      <c r="CMV305" s="66"/>
      <c r="CMW305" s="66"/>
      <c r="CMX305" s="66"/>
      <c r="CMY305" s="66"/>
      <c r="CMZ305" s="66"/>
      <c r="CNA305" s="66"/>
      <c r="CNB305" s="66"/>
      <c r="CNC305" s="66"/>
      <c r="CND305" s="66"/>
      <c r="CNE305" s="66"/>
      <c r="CNF305" s="66"/>
      <c r="CNG305" s="66"/>
      <c r="CNH305" s="66"/>
      <c r="CNI305" s="66"/>
      <c r="CNJ305" s="66"/>
      <c r="CNK305" s="66"/>
      <c r="CNL305" s="66"/>
      <c r="CNM305" s="66"/>
      <c r="CNN305" s="66"/>
      <c r="CNO305" s="66"/>
      <c r="CNP305" s="66"/>
      <c r="CNQ305" s="66"/>
      <c r="CNR305" s="66"/>
      <c r="CNS305" s="66"/>
      <c r="CNT305" s="66"/>
      <c r="CNU305" s="66"/>
      <c r="CNV305" s="66"/>
      <c r="CNW305" s="66"/>
      <c r="CNX305" s="66"/>
      <c r="CNY305" s="66"/>
      <c r="CNZ305" s="66"/>
      <c r="COA305" s="66"/>
      <c r="COB305" s="66"/>
      <c r="COC305" s="66"/>
      <c r="COD305" s="66"/>
      <c r="COE305" s="66"/>
      <c r="COF305" s="66"/>
      <c r="COG305" s="66"/>
      <c r="COH305" s="66"/>
      <c r="COI305" s="66"/>
      <c r="COJ305" s="66"/>
      <c r="COK305" s="66"/>
      <c r="COL305" s="66"/>
      <c r="COM305" s="66"/>
      <c r="CON305" s="66"/>
      <c r="COO305" s="66"/>
      <c r="COP305" s="66"/>
      <c r="COQ305" s="66"/>
      <c r="COR305" s="66"/>
      <c r="COS305" s="66"/>
      <c r="COT305" s="66"/>
      <c r="COU305" s="66"/>
      <c r="COV305" s="66"/>
      <c r="COW305" s="66"/>
      <c r="COX305" s="66"/>
      <c r="COY305" s="66"/>
      <c r="COZ305" s="66"/>
      <c r="CPA305" s="66"/>
      <c r="CPB305" s="66"/>
      <c r="CPC305" s="66"/>
      <c r="CPD305" s="66"/>
      <c r="CPE305" s="66"/>
      <c r="CPF305" s="66"/>
      <c r="CPG305" s="66"/>
      <c r="CPH305" s="66"/>
      <c r="CPI305" s="66"/>
      <c r="CPJ305" s="66"/>
      <c r="CPK305" s="66"/>
      <c r="CPL305" s="66"/>
      <c r="CPM305" s="66"/>
      <c r="CPN305" s="66"/>
      <c r="CPO305" s="66"/>
      <c r="CPP305" s="66"/>
      <c r="CPQ305" s="66"/>
      <c r="CPR305" s="66"/>
      <c r="CPS305" s="66"/>
      <c r="CPT305" s="66"/>
      <c r="CPU305" s="66"/>
      <c r="CPV305" s="66"/>
      <c r="CPW305" s="66"/>
      <c r="CPX305" s="66"/>
      <c r="CPY305" s="66"/>
      <c r="CPZ305" s="66"/>
      <c r="CQA305" s="66"/>
      <c r="CQB305" s="66"/>
      <c r="CQC305" s="66"/>
      <c r="CQD305" s="66"/>
      <c r="CQE305" s="66"/>
      <c r="CQF305" s="66"/>
      <c r="CQG305" s="66"/>
      <c r="CQH305" s="66"/>
      <c r="CQI305" s="66"/>
      <c r="CQJ305" s="66"/>
      <c r="CQK305" s="66"/>
      <c r="CQL305" s="66"/>
      <c r="CQM305" s="66"/>
      <c r="CQN305" s="66"/>
      <c r="CQO305" s="66"/>
      <c r="CQP305" s="66"/>
      <c r="CQQ305" s="66"/>
      <c r="CQR305" s="66"/>
      <c r="CQS305" s="66"/>
      <c r="CQT305" s="66"/>
      <c r="CQU305" s="66"/>
      <c r="CQV305" s="66"/>
      <c r="CQW305" s="66"/>
      <c r="CQX305" s="66"/>
      <c r="CQY305" s="66"/>
      <c r="CQZ305" s="66"/>
      <c r="CRA305" s="66"/>
      <c r="CRB305" s="66"/>
      <c r="CRC305" s="66"/>
      <c r="CRD305" s="66"/>
      <c r="CRE305" s="66"/>
      <c r="CRF305" s="66"/>
      <c r="CRG305" s="66"/>
      <c r="CRH305" s="66"/>
      <c r="CRI305" s="66"/>
      <c r="CRJ305" s="66"/>
      <c r="CRK305" s="66"/>
      <c r="CRL305" s="66"/>
      <c r="CRM305" s="66"/>
      <c r="CRN305" s="66"/>
      <c r="CRO305" s="66"/>
      <c r="CRP305" s="66"/>
      <c r="CRQ305" s="66"/>
      <c r="CRR305" s="66"/>
      <c r="CRS305" s="66"/>
      <c r="CRT305" s="66"/>
      <c r="CRU305" s="66"/>
      <c r="CRV305" s="66"/>
      <c r="CRW305" s="66"/>
      <c r="CRX305" s="66"/>
      <c r="CRY305" s="66"/>
      <c r="CRZ305" s="66"/>
      <c r="CSA305" s="66"/>
      <c r="CSB305" s="66"/>
      <c r="CSC305" s="66"/>
      <c r="CSD305" s="66"/>
      <c r="CSE305" s="66"/>
      <c r="CSF305" s="66"/>
      <c r="CSG305" s="66"/>
      <c r="CSH305" s="66"/>
      <c r="CSI305" s="66"/>
      <c r="CSJ305" s="66"/>
      <c r="CSK305" s="66"/>
      <c r="CSL305" s="66"/>
      <c r="CSM305" s="66"/>
      <c r="CSN305" s="66"/>
      <c r="CSO305" s="66"/>
      <c r="CSP305" s="66"/>
      <c r="CSQ305" s="66"/>
      <c r="CSR305" s="66"/>
      <c r="CSS305" s="66"/>
      <c r="CST305" s="66"/>
      <c r="CSU305" s="66"/>
      <c r="CSV305" s="66"/>
      <c r="CSW305" s="66"/>
      <c r="CSX305" s="66"/>
      <c r="CSY305" s="66"/>
      <c r="CSZ305" s="66"/>
      <c r="CTA305" s="66"/>
      <c r="CTB305" s="66"/>
      <c r="CTC305" s="66"/>
      <c r="CTD305" s="66"/>
      <c r="CTE305" s="66"/>
      <c r="CTF305" s="66"/>
      <c r="CTG305" s="66"/>
      <c r="CTH305" s="66"/>
      <c r="CTI305" s="66"/>
      <c r="CTJ305" s="66"/>
      <c r="CTK305" s="66"/>
      <c r="CTL305" s="66"/>
      <c r="CTM305" s="66"/>
      <c r="CTN305" s="66"/>
      <c r="CTO305" s="66"/>
      <c r="CTP305" s="66"/>
      <c r="CTQ305" s="66"/>
      <c r="CTR305" s="66"/>
      <c r="CTS305" s="66"/>
      <c r="CTT305" s="66"/>
      <c r="CTU305" s="66"/>
      <c r="CTV305" s="66"/>
      <c r="CTW305" s="66"/>
      <c r="CTX305" s="66"/>
      <c r="CTY305" s="66"/>
      <c r="CTZ305" s="66"/>
      <c r="CUA305" s="66"/>
      <c r="CUB305" s="66"/>
      <c r="CUC305" s="66"/>
      <c r="CUD305" s="66"/>
      <c r="CUE305" s="66"/>
      <c r="CUF305" s="66"/>
      <c r="CUG305" s="66"/>
      <c r="CUH305" s="66"/>
      <c r="CUI305" s="66"/>
      <c r="CUJ305" s="66"/>
      <c r="CUK305" s="66"/>
      <c r="CUL305" s="66"/>
      <c r="CUM305" s="66"/>
      <c r="CUN305" s="66"/>
      <c r="CUO305" s="66"/>
      <c r="CUP305" s="66"/>
      <c r="CUQ305" s="66"/>
      <c r="CUR305" s="66"/>
      <c r="CUS305" s="66"/>
      <c r="CUT305" s="66"/>
      <c r="CUU305" s="66"/>
      <c r="CUV305" s="66"/>
      <c r="CUW305" s="66"/>
      <c r="CUX305" s="66"/>
      <c r="CUY305" s="66"/>
      <c r="CUZ305" s="66"/>
      <c r="CVA305" s="66"/>
      <c r="CVB305" s="66"/>
      <c r="CVC305" s="66"/>
      <c r="CVD305" s="66"/>
      <c r="CVE305" s="66"/>
      <c r="CVF305" s="66"/>
      <c r="CVG305" s="66"/>
      <c r="CVH305" s="66"/>
      <c r="CVI305" s="66"/>
      <c r="CVJ305" s="66"/>
      <c r="CVK305" s="66"/>
      <c r="CVL305" s="66"/>
      <c r="CVM305" s="66"/>
      <c r="CVN305" s="66"/>
      <c r="CVO305" s="66"/>
      <c r="CVP305" s="66"/>
      <c r="CVQ305" s="66"/>
      <c r="CVR305" s="66"/>
      <c r="CVS305" s="66"/>
      <c r="CVT305" s="66"/>
      <c r="CVU305" s="66"/>
      <c r="CVV305" s="66"/>
      <c r="CVW305" s="66"/>
      <c r="CVX305" s="66"/>
      <c r="CVY305" s="66"/>
      <c r="CVZ305" s="66"/>
      <c r="CWA305" s="66"/>
      <c r="CWB305" s="66"/>
      <c r="CWC305" s="66"/>
      <c r="CWD305" s="66"/>
      <c r="CWE305" s="66"/>
      <c r="CWF305" s="66"/>
      <c r="CWG305" s="66"/>
      <c r="CWH305" s="66"/>
      <c r="CWI305" s="66"/>
      <c r="CWJ305" s="66"/>
      <c r="CWK305" s="66"/>
      <c r="CWL305" s="66"/>
      <c r="CWM305" s="66"/>
      <c r="CWN305" s="66"/>
      <c r="CWO305" s="66"/>
      <c r="CWP305" s="66"/>
      <c r="CWQ305" s="66"/>
      <c r="CWR305" s="66"/>
      <c r="CWS305" s="66"/>
      <c r="CWT305" s="66"/>
      <c r="CWU305" s="66"/>
      <c r="CWV305" s="66"/>
      <c r="CWW305" s="66"/>
      <c r="CWX305" s="66"/>
      <c r="CWY305" s="66"/>
      <c r="CWZ305" s="66"/>
      <c r="CXA305" s="66"/>
      <c r="CXB305" s="66"/>
      <c r="CXC305" s="66"/>
      <c r="CXD305" s="66"/>
      <c r="CXE305" s="66"/>
      <c r="CXF305" s="66"/>
      <c r="CXG305" s="66"/>
      <c r="CXH305" s="66"/>
      <c r="CXI305" s="66"/>
      <c r="CXJ305" s="66"/>
      <c r="CXK305" s="66"/>
      <c r="CXL305" s="66"/>
      <c r="CXM305" s="66"/>
      <c r="CXN305" s="66"/>
      <c r="CXO305" s="66"/>
      <c r="CXP305" s="66"/>
      <c r="CXQ305" s="66"/>
      <c r="CXR305" s="66"/>
      <c r="CXS305" s="66"/>
      <c r="CXT305" s="66"/>
      <c r="CXU305" s="66"/>
      <c r="CXV305" s="66"/>
      <c r="CXW305" s="66"/>
      <c r="CXX305" s="66"/>
      <c r="CXY305" s="66"/>
      <c r="CXZ305" s="66"/>
      <c r="CYA305" s="66"/>
      <c r="CYB305" s="66"/>
      <c r="CYC305" s="66"/>
      <c r="CYD305" s="66"/>
      <c r="CYE305" s="66"/>
      <c r="CYF305" s="66"/>
      <c r="CYG305" s="66"/>
      <c r="CYH305" s="66"/>
      <c r="CYI305" s="66"/>
      <c r="CYJ305" s="66"/>
      <c r="CYK305" s="66"/>
      <c r="CYL305" s="66"/>
      <c r="CYM305" s="66"/>
      <c r="CYN305" s="66"/>
      <c r="CYO305" s="66"/>
      <c r="CYP305" s="66"/>
      <c r="CYQ305" s="66"/>
      <c r="CYR305" s="66"/>
      <c r="CYS305" s="66"/>
      <c r="CYT305" s="66"/>
      <c r="CYU305" s="66"/>
      <c r="CYV305" s="66"/>
      <c r="CYW305" s="66"/>
      <c r="CYX305" s="66"/>
      <c r="CYY305" s="66"/>
      <c r="CYZ305" s="66"/>
      <c r="CZA305" s="66"/>
      <c r="CZB305" s="66"/>
      <c r="CZC305" s="66"/>
      <c r="CZD305" s="66"/>
      <c r="CZE305" s="66"/>
      <c r="CZF305" s="66"/>
      <c r="CZG305" s="66"/>
      <c r="CZH305" s="66"/>
      <c r="CZI305" s="66"/>
      <c r="CZJ305" s="66"/>
      <c r="CZK305" s="66"/>
      <c r="CZL305" s="66"/>
      <c r="CZM305" s="66"/>
      <c r="CZN305" s="66"/>
      <c r="CZO305" s="66"/>
      <c r="CZP305" s="66"/>
      <c r="CZQ305" s="66"/>
      <c r="CZR305" s="66"/>
      <c r="CZS305" s="66"/>
      <c r="CZT305" s="66"/>
      <c r="CZU305" s="66"/>
      <c r="CZV305" s="66"/>
      <c r="CZW305" s="66"/>
      <c r="CZX305" s="66"/>
      <c r="CZY305" s="66"/>
      <c r="CZZ305" s="66"/>
      <c r="DAA305" s="66"/>
      <c r="DAB305" s="66"/>
      <c r="DAC305" s="66"/>
      <c r="DAD305" s="66"/>
      <c r="DAE305" s="66"/>
      <c r="DAF305" s="66"/>
      <c r="DAG305" s="66"/>
      <c r="DAH305" s="66"/>
      <c r="DAI305" s="66"/>
      <c r="DAJ305" s="66"/>
      <c r="DAK305" s="66"/>
      <c r="DAL305" s="66"/>
      <c r="DAM305" s="66"/>
      <c r="DAN305" s="66"/>
      <c r="DAO305" s="66"/>
      <c r="DAP305" s="66"/>
      <c r="DAQ305" s="66"/>
      <c r="DAR305" s="66"/>
      <c r="DAS305" s="66"/>
      <c r="DAT305" s="66"/>
      <c r="DAU305" s="66"/>
      <c r="DAV305" s="66"/>
      <c r="DAW305" s="66"/>
      <c r="DAX305" s="66"/>
      <c r="DAY305" s="66"/>
      <c r="DAZ305" s="66"/>
      <c r="DBA305" s="66"/>
      <c r="DBB305" s="66"/>
      <c r="DBC305" s="66"/>
      <c r="DBD305" s="66"/>
      <c r="DBE305" s="66"/>
      <c r="DBF305" s="66"/>
      <c r="DBG305" s="66"/>
      <c r="DBH305" s="66"/>
      <c r="DBI305" s="66"/>
      <c r="DBJ305" s="66"/>
      <c r="DBK305" s="66"/>
      <c r="DBL305" s="66"/>
      <c r="DBM305" s="66"/>
      <c r="DBN305" s="66"/>
      <c r="DBO305" s="66"/>
      <c r="DBP305" s="66"/>
      <c r="DBQ305" s="66"/>
      <c r="DBR305" s="66"/>
      <c r="DBS305" s="66"/>
      <c r="DBT305" s="66"/>
      <c r="DBU305" s="66"/>
      <c r="DBV305" s="66"/>
      <c r="DBW305" s="66"/>
      <c r="DBX305" s="66"/>
      <c r="DBY305" s="66"/>
      <c r="DBZ305" s="66"/>
      <c r="DCA305" s="66"/>
      <c r="DCB305" s="66"/>
      <c r="DCC305" s="66"/>
      <c r="DCD305" s="66"/>
      <c r="DCE305" s="66"/>
      <c r="DCF305" s="66"/>
      <c r="DCG305" s="66"/>
      <c r="DCH305" s="66"/>
      <c r="DCI305" s="66"/>
      <c r="DCJ305" s="66"/>
      <c r="DCK305" s="66"/>
      <c r="DCL305" s="66"/>
      <c r="DCM305" s="66"/>
      <c r="DCN305" s="66"/>
      <c r="DCO305" s="66"/>
      <c r="DCP305" s="66"/>
      <c r="DCQ305" s="66"/>
      <c r="DCR305" s="66"/>
      <c r="DCS305" s="66"/>
      <c r="DCT305" s="66"/>
      <c r="DCU305" s="66"/>
      <c r="DCV305" s="66"/>
      <c r="DCW305" s="66"/>
      <c r="DCX305" s="66"/>
      <c r="DCY305" s="66"/>
      <c r="DCZ305" s="66"/>
      <c r="DDA305" s="66"/>
      <c r="DDB305" s="66"/>
      <c r="DDC305" s="66"/>
      <c r="DDD305" s="66"/>
      <c r="DDE305" s="66"/>
      <c r="DDF305" s="66"/>
      <c r="DDG305" s="66"/>
      <c r="DDH305" s="66"/>
      <c r="DDI305" s="66"/>
      <c r="DDJ305" s="66"/>
      <c r="DDK305" s="66"/>
      <c r="DDL305" s="66"/>
      <c r="DDM305" s="66"/>
      <c r="DDN305" s="66"/>
      <c r="DDO305" s="66"/>
      <c r="DDP305" s="66"/>
      <c r="DDQ305" s="66"/>
      <c r="DDR305" s="66"/>
      <c r="DDS305" s="66"/>
      <c r="DDT305" s="66"/>
      <c r="DDU305" s="66"/>
      <c r="DDV305" s="66"/>
      <c r="DDW305" s="66"/>
      <c r="DDX305" s="66"/>
      <c r="DDY305" s="66"/>
      <c r="DDZ305" s="66"/>
      <c r="DEA305" s="66"/>
      <c r="DEB305" s="66"/>
      <c r="DEC305" s="66"/>
      <c r="DED305" s="66"/>
      <c r="DEE305" s="66"/>
      <c r="DEF305" s="66"/>
      <c r="DEG305" s="66"/>
      <c r="DEH305" s="66"/>
      <c r="DEI305" s="66"/>
      <c r="DEJ305" s="66"/>
      <c r="DEK305" s="66"/>
      <c r="DEL305" s="66"/>
      <c r="DEM305" s="66"/>
      <c r="DEN305" s="66"/>
      <c r="DEO305" s="66"/>
      <c r="DEP305" s="66"/>
      <c r="DEQ305" s="66"/>
      <c r="DER305" s="66"/>
      <c r="DES305" s="66"/>
      <c r="DET305" s="66"/>
      <c r="DEU305" s="66"/>
      <c r="DEV305" s="66"/>
      <c r="DEW305" s="66"/>
      <c r="DEX305" s="66"/>
      <c r="DEY305" s="66"/>
      <c r="DEZ305" s="66"/>
      <c r="DFA305" s="66"/>
      <c r="DFB305" s="66"/>
      <c r="DFC305" s="66"/>
      <c r="DFD305" s="66"/>
      <c r="DFE305" s="66"/>
      <c r="DFF305" s="66"/>
      <c r="DFG305" s="66"/>
      <c r="DFH305" s="66"/>
      <c r="DFI305" s="66"/>
      <c r="DFJ305" s="66"/>
      <c r="DFK305" s="66"/>
      <c r="DFL305" s="66"/>
      <c r="DFM305" s="66"/>
      <c r="DFN305" s="66"/>
      <c r="DFO305" s="66"/>
      <c r="DFP305" s="66"/>
      <c r="DFQ305" s="66"/>
      <c r="DFR305" s="66"/>
      <c r="DFS305" s="66"/>
      <c r="DFT305" s="66"/>
      <c r="DFU305" s="66"/>
      <c r="DFV305" s="66"/>
      <c r="DFW305" s="66"/>
      <c r="DFX305" s="66"/>
      <c r="DFY305" s="66"/>
      <c r="DFZ305" s="66"/>
      <c r="DGA305" s="66"/>
      <c r="DGB305" s="66"/>
      <c r="DGC305" s="66"/>
      <c r="DGD305" s="66"/>
      <c r="DGE305" s="66"/>
      <c r="DGF305" s="66"/>
      <c r="DGG305" s="66"/>
      <c r="DGH305" s="66"/>
      <c r="DGI305" s="66"/>
      <c r="DGJ305" s="66"/>
      <c r="DGK305" s="66"/>
      <c r="DGL305" s="66"/>
      <c r="DGM305" s="66"/>
      <c r="DGN305" s="66"/>
      <c r="DGO305" s="66"/>
      <c r="DGP305" s="66"/>
      <c r="DGQ305" s="66"/>
      <c r="DGR305" s="66"/>
      <c r="DGS305" s="66"/>
      <c r="DGT305" s="66"/>
      <c r="DGU305" s="66"/>
      <c r="DGV305" s="66"/>
      <c r="DGW305" s="66"/>
      <c r="DGX305" s="66"/>
      <c r="DGY305" s="66"/>
      <c r="DGZ305" s="66"/>
      <c r="DHA305" s="66"/>
      <c r="DHB305" s="66"/>
      <c r="DHC305" s="66"/>
      <c r="DHD305" s="66"/>
      <c r="DHE305" s="66"/>
      <c r="DHF305" s="66"/>
      <c r="DHG305" s="66"/>
      <c r="DHH305" s="66"/>
      <c r="DHI305" s="66"/>
      <c r="DHJ305" s="66"/>
      <c r="DHK305" s="66"/>
      <c r="DHL305" s="66"/>
      <c r="DHM305" s="66"/>
      <c r="DHN305" s="66"/>
      <c r="DHO305" s="66"/>
      <c r="DHP305" s="66"/>
      <c r="DHQ305" s="66"/>
      <c r="DHR305" s="66"/>
      <c r="DHS305" s="66"/>
      <c r="DHT305" s="66"/>
      <c r="DHU305" s="66"/>
      <c r="DHV305" s="66"/>
      <c r="DHW305" s="66"/>
      <c r="DHX305" s="66"/>
      <c r="DHY305" s="66"/>
      <c r="DHZ305" s="66"/>
      <c r="DIA305" s="66"/>
      <c r="DIB305" s="66"/>
      <c r="DIC305" s="66"/>
      <c r="DID305" s="66"/>
      <c r="DIE305" s="66"/>
      <c r="DIF305" s="66"/>
      <c r="DIG305" s="66"/>
      <c r="DIH305" s="66"/>
      <c r="DII305" s="66"/>
      <c r="DIJ305" s="66"/>
      <c r="DIK305" s="66"/>
      <c r="DIL305" s="66"/>
      <c r="DIM305" s="66"/>
      <c r="DIN305" s="66"/>
      <c r="DIO305" s="66"/>
      <c r="DIP305" s="66"/>
      <c r="DIQ305" s="66"/>
      <c r="DIR305" s="66"/>
      <c r="DIS305" s="66"/>
      <c r="DIT305" s="66"/>
      <c r="DIU305" s="66"/>
      <c r="DIV305" s="66"/>
      <c r="DIW305" s="66"/>
      <c r="DIX305" s="66"/>
      <c r="DIY305" s="66"/>
      <c r="DIZ305" s="66"/>
      <c r="DJA305" s="66"/>
      <c r="DJB305" s="66"/>
      <c r="DJC305" s="66"/>
      <c r="DJD305" s="66"/>
      <c r="DJE305" s="66"/>
      <c r="DJF305" s="66"/>
      <c r="DJG305" s="66"/>
      <c r="DJH305" s="66"/>
      <c r="DJI305" s="66"/>
      <c r="DJJ305" s="66"/>
      <c r="DJK305" s="66"/>
      <c r="DJL305" s="66"/>
      <c r="DJM305" s="66"/>
      <c r="DJN305" s="66"/>
      <c r="DJO305" s="66"/>
      <c r="DJP305" s="66"/>
      <c r="DJQ305" s="66"/>
      <c r="DJR305" s="66"/>
      <c r="DJS305" s="66"/>
      <c r="DJT305" s="66"/>
      <c r="DJU305" s="66"/>
      <c r="DJV305" s="66"/>
      <c r="DJW305" s="66"/>
      <c r="DJX305" s="66"/>
      <c r="DJY305" s="66"/>
      <c r="DJZ305" s="66"/>
      <c r="DKA305" s="66"/>
      <c r="DKB305" s="66"/>
      <c r="DKC305" s="66"/>
      <c r="DKD305" s="66"/>
      <c r="DKE305" s="66"/>
      <c r="DKF305" s="66"/>
      <c r="DKG305" s="66"/>
      <c r="DKH305" s="66"/>
      <c r="DKI305" s="66"/>
      <c r="DKJ305" s="66"/>
      <c r="DKK305" s="66"/>
      <c r="DKL305" s="66"/>
      <c r="DKM305" s="66"/>
      <c r="DKN305" s="66"/>
      <c r="DKO305" s="66"/>
      <c r="DKP305" s="66"/>
      <c r="DKQ305" s="66"/>
      <c r="DKR305" s="66"/>
      <c r="DKS305" s="66"/>
      <c r="DKT305" s="66"/>
      <c r="DKU305" s="66"/>
      <c r="DKV305" s="66"/>
      <c r="DKW305" s="66"/>
      <c r="DKX305" s="66"/>
      <c r="DKY305" s="66"/>
      <c r="DKZ305" s="66"/>
      <c r="DLA305" s="66"/>
      <c r="DLB305" s="66"/>
      <c r="DLC305" s="66"/>
      <c r="DLD305" s="66"/>
      <c r="DLE305" s="66"/>
      <c r="DLF305" s="66"/>
      <c r="DLG305" s="66"/>
      <c r="DLH305" s="66"/>
      <c r="DLI305" s="66"/>
      <c r="DLJ305" s="66"/>
      <c r="DLK305" s="66"/>
      <c r="DLL305" s="66"/>
      <c r="DLM305" s="66"/>
      <c r="DLN305" s="66"/>
      <c r="DLO305" s="66"/>
      <c r="DLP305" s="66"/>
      <c r="DLQ305" s="66"/>
      <c r="DLR305" s="66"/>
      <c r="DLS305" s="66"/>
      <c r="DLT305" s="66"/>
      <c r="DLU305" s="66"/>
      <c r="DLV305" s="66"/>
      <c r="DLW305" s="66"/>
      <c r="DLX305" s="66"/>
      <c r="DLY305" s="66"/>
      <c r="DLZ305" s="66"/>
      <c r="DMA305" s="66"/>
      <c r="DMB305" s="66"/>
      <c r="DMC305" s="66"/>
      <c r="DMD305" s="66"/>
      <c r="DME305" s="66"/>
      <c r="DMF305" s="66"/>
      <c r="DMG305" s="66"/>
      <c r="DMH305" s="66"/>
      <c r="DMI305" s="66"/>
      <c r="DMJ305" s="66"/>
      <c r="DMK305" s="66"/>
      <c r="DML305" s="66"/>
      <c r="DMM305" s="66"/>
      <c r="DMN305" s="66"/>
      <c r="DMO305" s="66"/>
      <c r="DMP305" s="66"/>
      <c r="DMQ305" s="66"/>
      <c r="DMR305" s="66"/>
      <c r="DMS305" s="66"/>
      <c r="DMT305" s="66"/>
      <c r="DMU305" s="66"/>
      <c r="DMV305" s="66"/>
      <c r="DMW305" s="66"/>
      <c r="DMX305" s="66"/>
      <c r="DMY305" s="66"/>
      <c r="DMZ305" s="66"/>
      <c r="DNA305" s="66"/>
      <c r="DNB305" s="66"/>
      <c r="DNC305" s="66"/>
      <c r="DND305" s="66"/>
      <c r="DNE305" s="66"/>
      <c r="DNF305" s="66"/>
      <c r="DNG305" s="66"/>
      <c r="DNH305" s="66"/>
      <c r="DNI305" s="66"/>
      <c r="DNJ305" s="66"/>
      <c r="DNK305" s="66"/>
      <c r="DNL305" s="66"/>
      <c r="DNM305" s="66"/>
      <c r="DNN305" s="66"/>
      <c r="DNO305" s="66"/>
      <c r="DNP305" s="66"/>
      <c r="DNQ305" s="66"/>
      <c r="DNR305" s="66"/>
      <c r="DNS305" s="66"/>
      <c r="DNT305" s="66"/>
      <c r="DNU305" s="66"/>
      <c r="DNV305" s="66"/>
      <c r="DNW305" s="66"/>
      <c r="DNX305" s="66"/>
      <c r="DNY305" s="66"/>
      <c r="DNZ305" s="66"/>
      <c r="DOA305" s="66"/>
      <c r="DOB305" s="66"/>
      <c r="DOC305" s="66"/>
      <c r="DOD305" s="66"/>
      <c r="DOE305" s="66"/>
      <c r="DOF305" s="66"/>
      <c r="DOG305" s="66"/>
      <c r="DOH305" s="66"/>
      <c r="DOI305" s="66"/>
      <c r="DOJ305" s="66"/>
      <c r="DOK305" s="66"/>
      <c r="DOL305" s="66"/>
      <c r="DOM305" s="66"/>
      <c r="DON305" s="66"/>
      <c r="DOO305" s="66"/>
      <c r="DOP305" s="66"/>
      <c r="DOQ305" s="66"/>
      <c r="DOR305" s="66"/>
      <c r="DOS305" s="66"/>
      <c r="DOT305" s="66"/>
      <c r="DOU305" s="66"/>
      <c r="DOV305" s="66"/>
      <c r="DOW305" s="66"/>
      <c r="DOX305" s="66"/>
      <c r="DOY305" s="66"/>
      <c r="DOZ305" s="66"/>
      <c r="DPA305" s="66"/>
      <c r="DPB305" s="66"/>
      <c r="DPC305" s="66"/>
      <c r="DPD305" s="66"/>
      <c r="DPE305" s="66"/>
      <c r="DPF305" s="66"/>
      <c r="DPG305" s="66"/>
      <c r="DPH305" s="66"/>
      <c r="DPI305" s="66"/>
      <c r="DPJ305" s="66"/>
      <c r="DPK305" s="66"/>
      <c r="DPL305" s="66"/>
      <c r="DPM305" s="66"/>
      <c r="DPN305" s="66"/>
      <c r="DPO305" s="66"/>
      <c r="DPP305" s="66"/>
      <c r="DPQ305" s="66"/>
      <c r="DPR305" s="66"/>
      <c r="DPS305" s="66"/>
      <c r="DPT305" s="66"/>
      <c r="DPU305" s="66"/>
      <c r="DPV305" s="66"/>
      <c r="DPW305" s="66"/>
      <c r="DPX305" s="66"/>
      <c r="DPY305" s="66"/>
      <c r="DPZ305" s="66"/>
      <c r="DQA305" s="66"/>
      <c r="DQB305" s="66"/>
      <c r="DQC305" s="66"/>
      <c r="DQD305" s="66"/>
      <c r="DQE305" s="66"/>
      <c r="DQF305" s="66"/>
      <c r="DQG305" s="66"/>
      <c r="DQH305" s="66"/>
      <c r="DQI305" s="66"/>
      <c r="DQJ305" s="66"/>
      <c r="DQK305" s="66"/>
      <c r="DQL305" s="66"/>
      <c r="DQM305" s="66"/>
      <c r="DQN305" s="66"/>
      <c r="DQO305" s="66"/>
      <c r="DQP305" s="66"/>
      <c r="DQQ305" s="66"/>
      <c r="DQR305" s="66"/>
      <c r="DQS305" s="66"/>
      <c r="DQT305" s="66"/>
      <c r="DQU305" s="66"/>
      <c r="DQV305" s="66"/>
      <c r="DQW305" s="66"/>
      <c r="DQX305" s="66"/>
      <c r="DQY305" s="66"/>
      <c r="DQZ305" s="66"/>
      <c r="DRA305" s="66"/>
      <c r="DRB305" s="66"/>
      <c r="DRC305" s="66"/>
      <c r="DRD305" s="66"/>
      <c r="DRE305" s="66"/>
      <c r="DRF305" s="66"/>
      <c r="DRG305" s="66"/>
      <c r="DRH305" s="66"/>
      <c r="DRI305" s="66"/>
      <c r="DRJ305" s="66"/>
      <c r="DRK305" s="66"/>
      <c r="DRL305" s="66"/>
      <c r="DRM305" s="66"/>
      <c r="DRN305" s="66"/>
      <c r="DRO305" s="66"/>
      <c r="DRP305" s="66"/>
      <c r="DRQ305" s="66"/>
      <c r="DRR305" s="66"/>
      <c r="DRS305" s="66"/>
      <c r="DRT305" s="66"/>
      <c r="DRU305" s="66"/>
      <c r="DRV305" s="66"/>
      <c r="DRW305" s="66"/>
      <c r="DRX305" s="66"/>
      <c r="DRY305" s="66"/>
      <c r="DRZ305" s="66"/>
      <c r="DSA305" s="66"/>
      <c r="DSB305" s="66"/>
      <c r="DSC305" s="66"/>
      <c r="DSD305" s="66"/>
      <c r="DSE305" s="66"/>
      <c r="DSF305" s="66"/>
      <c r="DSG305" s="66"/>
      <c r="DSH305" s="66"/>
      <c r="DSI305" s="66"/>
      <c r="DSJ305" s="66"/>
      <c r="DSK305" s="66"/>
      <c r="DSL305" s="66"/>
      <c r="DSM305" s="66"/>
      <c r="DSN305" s="66"/>
      <c r="DSO305" s="66"/>
      <c r="DSP305" s="66"/>
      <c r="DSQ305" s="66"/>
      <c r="DSR305" s="66"/>
      <c r="DSS305" s="66"/>
      <c r="DST305" s="66"/>
      <c r="DSU305" s="66"/>
      <c r="DSV305" s="66"/>
      <c r="DSW305" s="66"/>
      <c r="DSX305" s="66"/>
      <c r="DSY305" s="66"/>
      <c r="DSZ305" s="66"/>
      <c r="DTA305" s="66"/>
      <c r="DTB305" s="66"/>
      <c r="DTC305" s="66"/>
      <c r="DTD305" s="66"/>
      <c r="DTE305" s="66"/>
      <c r="DTF305" s="66"/>
      <c r="DTG305" s="66"/>
      <c r="DTH305" s="66"/>
      <c r="DTI305" s="66"/>
      <c r="DTJ305" s="66"/>
      <c r="DTK305" s="66"/>
      <c r="DTL305" s="66"/>
      <c r="DTM305" s="66"/>
      <c r="DTN305" s="66"/>
      <c r="DTO305" s="66"/>
      <c r="DTP305" s="66"/>
      <c r="DTQ305" s="66"/>
      <c r="DTR305" s="66"/>
      <c r="DTS305" s="66"/>
      <c r="DTT305" s="66"/>
      <c r="DTU305" s="66"/>
      <c r="DTV305" s="66"/>
      <c r="DTW305" s="66"/>
      <c r="DTX305" s="66"/>
      <c r="DTY305" s="66"/>
      <c r="DTZ305" s="66"/>
      <c r="DUA305" s="66"/>
      <c r="DUB305" s="66"/>
      <c r="DUC305" s="66"/>
      <c r="DUD305" s="66"/>
      <c r="DUE305" s="66"/>
      <c r="DUF305" s="66"/>
      <c r="DUG305" s="66"/>
      <c r="DUH305" s="66"/>
      <c r="DUI305" s="66"/>
      <c r="DUJ305" s="66"/>
      <c r="DUK305" s="66"/>
      <c r="DUL305" s="66"/>
      <c r="DUM305" s="66"/>
      <c r="DUN305" s="66"/>
      <c r="DUO305" s="66"/>
      <c r="DUP305" s="66"/>
      <c r="DUQ305" s="66"/>
      <c r="DUR305" s="66"/>
      <c r="DUS305" s="66"/>
      <c r="DUT305" s="66"/>
      <c r="DUU305" s="66"/>
      <c r="DUV305" s="66"/>
      <c r="DUW305" s="66"/>
      <c r="DUX305" s="66"/>
      <c r="DUY305" s="66"/>
      <c r="DUZ305" s="66"/>
      <c r="DVA305" s="66"/>
      <c r="DVB305" s="66"/>
      <c r="DVC305" s="66"/>
      <c r="DVD305" s="66"/>
      <c r="DVE305" s="66"/>
      <c r="DVF305" s="66"/>
      <c r="DVG305" s="66"/>
      <c r="DVH305" s="66"/>
      <c r="DVI305" s="66"/>
      <c r="DVJ305" s="66"/>
      <c r="DVK305" s="66"/>
      <c r="DVL305" s="66"/>
      <c r="DVM305" s="66"/>
      <c r="DVN305" s="66"/>
      <c r="DVO305" s="66"/>
      <c r="DVP305" s="66"/>
      <c r="DVQ305" s="66"/>
      <c r="DVR305" s="66"/>
      <c r="DVS305" s="66"/>
      <c r="DVT305" s="66"/>
      <c r="DVU305" s="66"/>
      <c r="DVV305" s="66"/>
      <c r="DVW305" s="66"/>
      <c r="DVX305" s="66"/>
      <c r="DVY305" s="66"/>
      <c r="DVZ305" s="66"/>
      <c r="DWA305" s="66"/>
      <c r="DWB305" s="66"/>
      <c r="DWC305" s="66"/>
      <c r="DWD305" s="66"/>
      <c r="DWE305" s="66"/>
      <c r="DWF305" s="66"/>
      <c r="DWG305" s="66"/>
      <c r="DWH305" s="66"/>
      <c r="DWI305" s="66"/>
      <c r="DWJ305" s="66"/>
      <c r="DWK305" s="66"/>
      <c r="DWL305" s="66"/>
      <c r="DWM305" s="66"/>
      <c r="DWN305" s="66"/>
      <c r="DWO305" s="66"/>
      <c r="DWP305" s="66"/>
      <c r="DWQ305" s="66"/>
      <c r="DWR305" s="66"/>
      <c r="DWS305" s="66"/>
      <c r="DWT305" s="66"/>
      <c r="DWU305" s="66"/>
      <c r="DWV305" s="66"/>
      <c r="DWW305" s="66"/>
      <c r="DWX305" s="66"/>
      <c r="DWY305" s="66"/>
      <c r="DWZ305" s="66"/>
      <c r="DXA305" s="66"/>
      <c r="DXB305" s="66"/>
      <c r="DXC305" s="66"/>
      <c r="DXD305" s="66"/>
      <c r="DXE305" s="66"/>
      <c r="DXF305" s="66"/>
      <c r="DXG305" s="66"/>
      <c r="DXH305" s="66"/>
      <c r="DXI305" s="66"/>
      <c r="DXJ305" s="66"/>
      <c r="DXK305" s="66"/>
      <c r="DXL305" s="66"/>
      <c r="DXM305" s="66"/>
      <c r="DXN305" s="66"/>
      <c r="DXO305" s="66"/>
      <c r="DXP305" s="66"/>
      <c r="DXQ305" s="66"/>
      <c r="DXR305" s="66"/>
      <c r="DXS305" s="66"/>
      <c r="DXT305" s="66"/>
      <c r="DXU305" s="66"/>
      <c r="DXV305" s="66"/>
      <c r="DXW305" s="66"/>
      <c r="DXX305" s="66"/>
      <c r="DXY305" s="66"/>
      <c r="DXZ305" s="66"/>
      <c r="DYA305" s="66"/>
      <c r="DYB305" s="66"/>
      <c r="DYC305" s="66"/>
      <c r="DYD305" s="66"/>
      <c r="DYE305" s="66"/>
      <c r="DYF305" s="66"/>
      <c r="DYG305" s="66"/>
      <c r="DYH305" s="66"/>
      <c r="DYI305" s="66"/>
      <c r="DYJ305" s="66"/>
      <c r="DYK305" s="66"/>
      <c r="DYL305" s="66"/>
      <c r="DYM305" s="66"/>
      <c r="DYN305" s="66"/>
      <c r="DYO305" s="66"/>
      <c r="DYP305" s="66"/>
      <c r="DYQ305" s="66"/>
      <c r="DYR305" s="66"/>
      <c r="DYS305" s="66"/>
      <c r="DYT305" s="66"/>
      <c r="DYU305" s="66"/>
      <c r="DYV305" s="66"/>
      <c r="DYW305" s="66"/>
      <c r="DYX305" s="66"/>
      <c r="DYY305" s="66"/>
      <c r="DYZ305" s="66"/>
      <c r="DZA305" s="66"/>
      <c r="DZB305" s="66"/>
      <c r="DZC305" s="66"/>
      <c r="DZD305" s="66"/>
      <c r="DZE305" s="66"/>
      <c r="DZF305" s="66"/>
      <c r="DZG305" s="66"/>
      <c r="DZH305" s="66"/>
      <c r="DZI305" s="66"/>
      <c r="DZJ305" s="66"/>
      <c r="DZK305" s="66"/>
      <c r="DZL305" s="66"/>
      <c r="DZM305" s="66"/>
      <c r="DZN305" s="66"/>
      <c r="DZO305" s="66"/>
      <c r="DZP305" s="66"/>
      <c r="DZQ305" s="66"/>
      <c r="DZR305" s="66"/>
      <c r="DZS305" s="66"/>
      <c r="DZT305" s="66"/>
      <c r="DZU305" s="66"/>
      <c r="DZV305" s="66"/>
      <c r="DZW305" s="66"/>
      <c r="DZX305" s="66"/>
      <c r="DZY305" s="66"/>
      <c r="DZZ305" s="66"/>
      <c r="EAA305" s="66"/>
      <c r="EAB305" s="66"/>
      <c r="EAC305" s="66"/>
      <c r="EAD305" s="66"/>
      <c r="EAE305" s="66"/>
      <c r="EAF305" s="66"/>
      <c r="EAG305" s="66"/>
      <c r="EAH305" s="66"/>
      <c r="EAI305" s="66"/>
      <c r="EAJ305" s="66"/>
      <c r="EAK305" s="66"/>
      <c r="EAL305" s="66"/>
      <c r="EAM305" s="66"/>
      <c r="EAN305" s="66"/>
      <c r="EAO305" s="66"/>
      <c r="EAP305" s="66"/>
      <c r="EAQ305" s="66"/>
      <c r="EAR305" s="66"/>
      <c r="EAS305" s="66"/>
      <c r="EAT305" s="66"/>
      <c r="EAU305" s="66"/>
      <c r="EAV305" s="66"/>
      <c r="EAW305" s="66"/>
      <c r="EAX305" s="66"/>
      <c r="EAY305" s="66"/>
      <c r="EAZ305" s="66"/>
      <c r="EBA305" s="66"/>
      <c r="EBB305" s="66"/>
      <c r="EBC305" s="66"/>
      <c r="EBD305" s="66"/>
      <c r="EBE305" s="66"/>
      <c r="EBF305" s="66"/>
      <c r="EBG305" s="66"/>
      <c r="EBH305" s="66"/>
      <c r="EBI305" s="66"/>
      <c r="EBJ305" s="66"/>
      <c r="EBK305" s="66"/>
      <c r="EBL305" s="66"/>
      <c r="EBM305" s="66"/>
      <c r="EBN305" s="66"/>
      <c r="EBO305" s="66"/>
      <c r="EBP305" s="66"/>
      <c r="EBQ305" s="66"/>
      <c r="EBR305" s="66"/>
      <c r="EBS305" s="66"/>
      <c r="EBT305" s="66"/>
      <c r="EBU305" s="66"/>
      <c r="EBV305" s="66"/>
      <c r="EBW305" s="66"/>
      <c r="EBX305" s="66"/>
      <c r="EBY305" s="66"/>
      <c r="EBZ305" s="66"/>
      <c r="ECA305" s="66"/>
      <c r="ECB305" s="66"/>
      <c r="ECC305" s="66"/>
      <c r="ECD305" s="66"/>
      <c r="ECE305" s="66"/>
      <c r="ECF305" s="66"/>
      <c r="ECG305" s="66"/>
      <c r="ECH305" s="66"/>
      <c r="ECI305" s="66"/>
      <c r="ECJ305" s="66"/>
      <c r="ECK305" s="66"/>
      <c r="ECL305" s="66"/>
      <c r="ECM305" s="66"/>
      <c r="ECN305" s="66"/>
      <c r="ECO305" s="66"/>
      <c r="ECP305" s="66"/>
      <c r="ECQ305" s="66"/>
      <c r="ECR305" s="66"/>
      <c r="ECS305" s="66"/>
      <c r="ECT305" s="66"/>
      <c r="ECU305" s="66"/>
      <c r="ECV305" s="66"/>
      <c r="ECW305" s="66"/>
      <c r="ECX305" s="66"/>
      <c r="ECY305" s="66"/>
      <c r="ECZ305" s="66"/>
      <c r="EDA305" s="66"/>
      <c r="EDB305" s="66"/>
      <c r="EDC305" s="66"/>
      <c r="EDD305" s="66"/>
      <c r="EDE305" s="66"/>
      <c r="EDF305" s="66"/>
      <c r="EDG305" s="66"/>
      <c r="EDH305" s="66"/>
      <c r="EDI305" s="66"/>
      <c r="EDJ305" s="66"/>
      <c r="EDK305" s="66"/>
      <c r="EDL305" s="66"/>
      <c r="EDM305" s="66"/>
      <c r="EDN305" s="66"/>
      <c r="EDO305" s="66"/>
      <c r="EDP305" s="66"/>
      <c r="EDQ305" s="66"/>
      <c r="EDR305" s="66"/>
      <c r="EDS305" s="66"/>
      <c r="EDT305" s="66"/>
      <c r="EDU305" s="66"/>
      <c r="EDV305" s="66"/>
      <c r="EDW305" s="66"/>
      <c r="EDX305" s="66"/>
      <c r="EDY305" s="66"/>
      <c r="EDZ305" s="66"/>
      <c r="EEA305" s="66"/>
      <c r="EEB305" s="66"/>
      <c r="EEC305" s="66"/>
      <c r="EED305" s="66"/>
      <c r="EEE305" s="66"/>
      <c r="EEF305" s="66"/>
      <c r="EEG305" s="66"/>
      <c r="EEH305" s="66"/>
      <c r="EEI305" s="66"/>
      <c r="EEJ305" s="66"/>
      <c r="EEK305" s="66"/>
      <c r="EEL305" s="66"/>
      <c r="EEM305" s="66"/>
      <c r="EEN305" s="66"/>
      <c r="EEO305" s="66"/>
      <c r="EEP305" s="66"/>
      <c r="EEQ305" s="66"/>
      <c r="EER305" s="66"/>
      <c r="EES305" s="66"/>
      <c r="EET305" s="66"/>
      <c r="EEU305" s="66"/>
      <c r="EEV305" s="66"/>
      <c r="EEW305" s="66"/>
      <c r="EEX305" s="66"/>
      <c r="EEY305" s="66"/>
      <c r="EEZ305" s="66"/>
      <c r="EFA305" s="66"/>
      <c r="EFB305" s="66"/>
      <c r="EFC305" s="66"/>
      <c r="EFD305" s="66"/>
      <c r="EFE305" s="66"/>
      <c r="EFF305" s="66"/>
      <c r="EFG305" s="66"/>
      <c r="EFH305" s="66"/>
      <c r="EFI305" s="66"/>
      <c r="EFJ305" s="66"/>
      <c r="EFK305" s="66"/>
      <c r="EFL305" s="66"/>
      <c r="EFM305" s="66"/>
      <c r="EFN305" s="66"/>
      <c r="EFO305" s="66"/>
      <c r="EFP305" s="66"/>
      <c r="EFQ305" s="66"/>
      <c r="EFR305" s="66"/>
      <c r="EFS305" s="66"/>
      <c r="EFT305" s="66"/>
      <c r="EFU305" s="66"/>
      <c r="EFV305" s="66"/>
      <c r="EFW305" s="66"/>
      <c r="EFX305" s="66"/>
      <c r="EFY305" s="66"/>
      <c r="EFZ305" s="66"/>
      <c r="EGA305" s="66"/>
      <c r="EGB305" s="66"/>
      <c r="EGC305" s="66"/>
      <c r="EGD305" s="66"/>
      <c r="EGE305" s="66"/>
      <c r="EGF305" s="66"/>
      <c r="EGG305" s="66"/>
      <c r="EGH305" s="66"/>
      <c r="EGI305" s="66"/>
      <c r="EGJ305" s="66"/>
      <c r="EGK305" s="66"/>
      <c r="EGL305" s="66"/>
      <c r="EGM305" s="66"/>
      <c r="EGN305" s="66"/>
      <c r="EGO305" s="66"/>
      <c r="EGP305" s="66"/>
      <c r="EGQ305" s="66"/>
      <c r="EGR305" s="66"/>
      <c r="EGS305" s="66"/>
      <c r="EGT305" s="66"/>
      <c r="EGU305" s="66"/>
      <c r="EGV305" s="66"/>
      <c r="EGW305" s="66"/>
      <c r="EGX305" s="66"/>
      <c r="EGY305" s="66"/>
      <c r="EGZ305" s="66"/>
      <c r="EHA305" s="66"/>
      <c r="EHB305" s="66"/>
      <c r="EHC305" s="66"/>
      <c r="EHD305" s="66"/>
      <c r="EHE305" s="66"/>
      <c r="EHF305" s="66"/>
      <c r="EHG305" s="66"/>
      <c r="EHH305" s="66"/>
      <c r="EHI305" s="66"/>
      <c r="EHJ305" s="66"/>
      <c r="EHK305" s="66"/>
      <c r="EHL305" s="66"/>
      <c r="EHM305" s="66"/>
      <c r="EHN305" s="66"/>
      <c r="EHO305" s="66"/>
      <c r="EHP305" s="66"/>
      <c r="EHQ305" s="66"/>
      <c r="EHR305" s="66"/>
      <c r="EHS305" s="66"/>
      <c r="EHT305" s="66"/>
      <c r="EHU305" s="66"/>
      <c r="EHV305" s="66"/>
      <c r="EHW305" s="66"/>
      <c r="EHX305" s="66"/>
      <c r="EHY305" s="66"/>
      <c r="EHZ305" s="66"/>
      <c r="EIA305" s="66"/>
      <c r="EIB305" s="66"/>
      <c r="EIC305" s="66"/>
      <c r="EID305" s="66"/>
      <c r="EIE305" s="66"/>
      <c r="EIF305" s="66"/>
      <c r="EIG305" s="66"/>
      <c r="EIH305" s="66"/>
      <c r="EII305" s="66"/>
      <c r="EIJ305" s="66"/>
      <c r="EIK305" s="66"/>
      <c r="EIL305" s="66"/>
      <c r="EIM305" s="66"/>
      <c r="EIN305" s="66"/>
      <c r="EIO305" s="66"/>
      <c r="EIP305" s="66"/>
      <c r="EIQ305" s="66"/>
      <c r="EIR305" s="66"/>
      <c r="EIS305" s="66"/>
      <c r="EIT305" s="66"/>
      <c r="EIU305" s="66"/>
      <c r="EIV305" s="66"/>
      <c r="EIW305" s="66"/>
      <c r="EIX305" s="66"/>
      <c r="EIY305" s="66"/>
      <c r="EIZ305" s="66"/>
      <c r="EJA305" s="66"/>
      <c r="EJB305" s="66"/>
      <c r="EJC305" s="66"/>
      <c r="EJD305" s="66"/>
      <c r="EJE305" s="66"/>
      <c r="EJF305" s="66"/>
      <c r="EJG305" s="66"/>
      <c r="EJH305" s="66"/>
      <c r="EJI305" s="66"/>
      <c r="EJJ305" s="66"/>
      <c r="EJK305" s="66"/>
      <c r="EJL305" s="66"/>
      <c r="EJM305" s="66"/>
      <c r="EJN305" s="66"/>
      <c r="EJO305" s="66"/>
      <c r="EJP305" s="66"/>
      <c r="EJQ305" s="66"/>
      <c r="EJR305" s="66"/>
      <c r="EJS305" s="66"/>
      <c r="EJT305" s="66"/>
      <c r="EJU305" s="66"/>
      <c r="EJV305" s="66"/>
      <c r="EJW305" s="66"/>
      <c r="EJX305" s="66"/>
      <c r="EJY305" s="66"/>
      <c r="EJZ305" s="66"/>
      <c r="EKA305" s="66"/>
      <c r="EKB305" s="66"/>
      <c r="EKC305" s="66"/>
      <c r="EKD305" s="66"/>
      <c r="EKE305" s="66"/>
      <c r="EKF305" s="66"/>
      <c r="EKG305" s="66"/>
      <c r="EKH305" s="66"/>
      <c r="EKI305" s="66"/>
      <c r="EKJ305" s="66"/>
      <c r="EKK305" s="66"/>
      <c r="EKL305" s="66"/>
      <c r="EKM305" s="66"/>
      <c r="EKN305" s="66"/>
      <c r="EKO305" s="66"/>
      <c r="EKP305" s="66"/>
      <c r="EKQ305" s="66"/>
      <c r="EKR305" s="66"/>
      <c r="EKS305" s="66"/>
      <c r="EKT305" s="66"/>
      <c r="EKU305" s="66"/>
      <c r="EKV305" s="66"/>
      <c r="EKW305" s="66"/>
      <c r="EKX305" s="66"/>
      <c r="EKY305" s="66"/>
      <c r="EKZ305" s="66"/>
      <c r="ELA305" s="66"/>
      <c r="ELB305" s="66"/>
      <c r="ELC305" s="66"/>
      <c r="ELD305" s="66"/>
      <c r="ELE305" s="66"/>
      <c r="ELF305" s="66"/>
      <c r="ELG305" s="66"/>
      <c r="ELH305" s="66"/>
      <c r="ELI305" s="66"/>
      <c r="ELJ305" s="66"/>
      <c r="ELK305" s="66"/>
      <c r="ELL305" s="66"/>
      <c r="ELM305" s="66"/>
      <c r="ELN305" s="66"/>
      <c r="ELO305" s="66"/>
      <c r="ELP305" s="66"/>
      <c r="ELQ305" s="66"/>
      <c r="ELR305" s="66"/>
      <c r="ELS305" s="66"/>
      <c r="ELT305" s="66"/>
      <c r="ELU305" s="66"/>
      <c r="ELV305" s="66"/>
      <c r="ELW305" s="66"/>
      <c r="ELX305" s="66"/>
      <c r="ELY305" s="66"/>
      <c r="ELZ305" s="66"/>
      <c r="EMA305" s="66"/>
      <c r="EMB305" s="66"/>
      <c r="EMC305" s="66"/>
      <c r="EMD305" s="66"/>
      <c r="EME305" s="66"/>
      <c r="EMF305" s="66"/>
      <c r="EMG305" s="66"/>
      <c r="EMH305" s="66"/>
      <c r="EMI305" s="66"/>
      <c r="EMJ305" s="66"/>
      <c r="EMK305" s="66"/>
      <c r="EML305" s="66"/>
      <c r="EMM305" s="66"/>
      <c r="EMN305" s="66"/>
      <c r="EMO305" s="66"/>
      <c r="EMP305" s="66"/>
      <c r="EMQ305" s="66"/>
      <c r="EMR305" s="66"/>
      <c r="EMS305" s="66"/>
      <c r="EMT305" s="66"/>
      <c r="EMU305" s="66"/>
      <c r="EMV305" s="66"/>
      <c r="EMW305" s="66"/>
      <c r="EMX305" s="66"/>
      <c r="EMY305" s="66"/>
      <c r="EMZ305" s="66"/>
      <c r="ENA305" s="66"/>
      <c r="ENB305" s="66"/>
      <c r="ENC305" s="66"/>
      <c r="END305" s="66"/>
      <c r="ENE305" s="66"/>
      <c r="ENF305" s="66"/>
      <c r="ENG305" s="66"/>
      <c r="ENH305" s="66"/>
      <c r="ENI305" s="66"/>
      <c r="ENJ305" s="66"/>
      <c r="ENK305" s="66"/>
      <c r="ENL305" s="66"/>
      <c r="ENM305" s="66"/>
      <c r="ENN305" s="66"/>
      <c r="ENO305" s="66"/>
      <c r="ENP305" s="66"/>
      <c r="ENQ305" s="66"/>
      <c r="ENR305" s="66"/>
      <c r="ENS305" s="66"/>
      <c r="ENT305" s="66"/>
      <c r="ENU305" s="66"/>
      <c r="ENV305" s="66"/>
      <c r="ENW305" s="66"/>
      <c r="ENX305" s="66"/>
      <c r="ENY305" s="66"/>
      <c r="ENZ305" s="66"/>
      <c r="EOA305" s="66"/>
      <c r="EOB305" s="66"/>
      <c r="EOC305" s="66"/>
      <c r="EOD305" s="66"/>
      <c r="EOE305" s="66"/>
      <c r="EOF305" s="66"/>
      <c r="EOG305" s="66"/>
      <c r="EOH305" s="66"/>
      <c r="EOI305" s="66"/>
      <c r="EOJ305" s="66"/>
      <c r="EOK305" s="66"/>
      <c r="EOL305" s="66"/>
      <c r="EOM305" s="66"/>
      <c r="EON305" s="66"/>
      <c r="EOO305" s="66"/>
      <c r="EOP305" s="66"/>
      <c r="EOQ305" s="66"/>
      <c r="EOR305" s="66"/>
      <c r="EOS305" s="66"/>
      <c r="EOT305" s="66"/>
      <c r="EOU305" s="66"/>
      <c r="EOV305" s="66"/>
      <c r="EOW305" s="66"/>
      <c r="EOX305" s="66"/>
      <c r="EOY305" s="66"/>
      <c r="EOZ305" s="66"/>
      <c r="EPA305" s="66"/>
      <c r="EPB305" s="66"/>
      <c r="EPC305" s="66"/>
      <c r="EPD305" s="66"/>
      <c r="EPE305" s="66"/>
      <c r="EPF305" s="66"/>
      <c r="EPG305" s="66"/>
      <c r="EPH305" s="66"/>
      <c r="EPI305" s="66"/>
      <c r="EPJ305" s="66"/>
      <c r="EPK305" s="66"/>
      <c r="EPL305" s="66"/>
      <c r="EPM305" s="66"/>
      <c r="EPN305" s="66"/>
      <c r="EPO305" s="66"/>
      <c r="EPP305" s="66"/>
      <c r="EPQ305" s="66"/>
      <c r="EPR305" s="66"/>
      <c r="EPS305" s="66"/>
      <c r="EPT305" s="66"/>
      <c r="EPU305" s="66"/>
      <c r="EPV305" s="66"/>
      <c r="EPW305" s="66"/>
      <c r="EPX305" s="66"/>
      <c r="EPY305" s="66"/>
      <c r="EPZ305" s="66"/>
      <c r="EQA305" s="66"/>
      <c r="EQB305" s="66"/>
      <c r="EQC305" s="66"/>
      <c r="EQD305" s="66"/>
      <c r="EQE305" s="66"/>
      <c r="EQF305" s="66"/>
      <c r="EQG305" s="66"/>
      <c r="EQH305" s="66"/>
      <c r="EQI305" s="66"/>
      <c r="EQJ305" s="66"/>
      <c r="EQK305" s="66"/>
      <c r="EQL305" s="66"/>
      <c r="EQM305" s="66"/>
      <c r="EQN305" s="66"/>
      <c r="EQO305" s="66"/>
      <c r="EQP305" s="66"/>
      <c r="EQQ305" s="66"/>
      <c r="EQR305" s="66"/>
      <c r="EQS305" s="66"/>
      <c r="EQT305" s="66"/>
      <c r="EQU305" s="66"/>
      <c r="EQV305" s="66"/>
      <c r="EQW305" s="66"/>
      <c r="EQX305" s="66"/>
      <c r="EQY305" s="66"/>
      <c r="EQZ305" s="66"/>
      <c r="ERA305" s="66"/>
      <c r="ERB305" s="66"/>
      <c r="ERC305" s="66"/>
      <c r="ERD305" s="66"/>
      <c r="ERE305" s="66"/>
      <c r="ERF305" s="66"/>
      <c r="ERG305" s="66"/>
      <c r="ERH305" s="66"/>
      <c r="ERI305" s="66"/>
      <c r="ERJ305" s="66"/>
      <c r="ERK305" s="66"/>
      <c r="ERL305" s="66"/>
      <c r="ERM305" s="66"/>
      <c r="ERN305" s="66"/>
      <c r="ERO305" s="66"/>
      <c r="ERP305" s="66"/>
      <c r="ERQ305" s="66"/>
      <c r="ERR305" s="66"/>
      <c r="ERS305" s="66"/>
      <c r="ERT305" s="66"/>
      <c r="ERU305" s="66"/>
      <c r="ERV305" s="66"/>
      <c r="ERW305" s="66"/>
      <c r="ERX305" s="66"/>
      <c r="ERY305" s="66"/>
      <c r="ERZ305" s="66"/>
      <c r="ESA305" s="66"/>
      <c r="ESB305" s="66"/>
      <c r="ESC305" s="66"/>
      <c r="ESD305" s="66"/>
      <c r="ESE305" s="66"/>
      <c r="ESF305" s="66"/>
      <c r="ESG305" s="66"/>
      <c r="ESH305" s="66"/>
      <c r="ESI305" s="66"/>
      <c r="ESJ305" s="66"/>
      <c r="ESK305" s="66"/>
      <c r="ESL305" s="66"/>
      <c r="ESM305" s="66"/>
      <c r="ESN305" s="66"/>
      <c r="ESO305" s="66"/>
      <c r="ESP305" s="66"/>
      <c r="ESQ305" s="66"/>
      <c r="ESR305" s="66"/>
      <c r="ESS305" s="66"/>
      <c r="EST305" s="66"/>
      <c r="ESU305" s="66"/>
      <c r="ESV305" s="66"/>
      <c r="ESW305" s="66"/>
      <c r="ESX305" s="66"/>
      <c r="ESY305" s="66"/>
      <c r="ESZ305" s="66"/>
      <c r="ETA305" s="66"/>
      <c r="ETB305" s="66"/>
      <c r="ETC305" s="66"/>
      <c r="ETD305" s="66"/>
      <c r="ETE305" s="66"/>
      <c r="ETF305" s="66"/>
      <c r="ETG305" s="66"/>
      <c r="ETH305" s="66"/>
      <c r="ETI305" s="66"/>
      <c r="ETJ305" s="66"/>
      <c r="ETK305" s="66"/>
      <c r="ETL305" s="66"/>
      <c r="ETM305" s="66"/>
      <c r="ETN305" s="66"/>
      <c r="ETO305" s="66"/>
      <c r="ETP305" s="66"/>
      <c r="ETQ305" s="66"/>
      <c r="ETR305" s="66"/>
      <c r="ETS305" s="66"/>
      <c r="ETT305" s="66"/>
      <c r="ETU305" s="66"/>
      <c r="ETV305" s="66"/>
      <c r="ETW305" s="66"/>
      <c r="ETX305" s="66"/>
      <c r="ETY305" s="66"/>
      <c r="ETZ305" s="66"/>
      <c r="EUA305" s="66"/>
      <c r="EUB305" s="66"/>
      <c r="EUC305" s="66"/>
      <c r="EUD305" s="66"/>
      <c r="EUE305" s="66"/>
      <c r="EUF305" s="66"/>
      <c r="EUG305" s="66"/>
      <c r="EUH305" s="66"/>
      <c r="EUI305" s="66"/>
      <c r="EUJ305" s="66"/>
      <c r="EUK305" s="66"/>
      <c r="EUL305" s="66"/>
      <c r="EUM305" s="66"/>
      <c r="EUN305" s="66"/>
      <c r="EUO305" s="66"/>
      <c r="EUP305" s="66"/>
      <c r="EUQ305" s="66"/>
      <c r="EUR305" s="66"/>
      <c r="EUS305" s="66"/>
      <c r="EUT305" s="66"/>
      <c r="EUU305" s="66"/>
      <c r="EUV305" s="66"/>
      <c r="EUW305" s="66"/>
      <c r="EUX305" s="66"/>
      <c r="EUY305" s="66"/>
      <c r="EUZ305" s="66"/>
      <c r="EVA305" s="66"/>
      <c r="EVB305" s="66"/>
      <c r="EVC305" s="66"/>
      <c r="EVD305" s="66"/>
      <c r="EVE305" s="66"/>
      <c r="EVF305" s="66"/>
      <c r="EVG305" s="66"/>
      <c r="EVH305" s="66"/>
      <c r="EVI305" s="66"/>
      <c r="EVJ305" s="66"/>
      <c r="EVK305" s="66"/>
      <c r="EVL305" s="66"/>
      <c r="EVM305" s="66"/>
      <c r="EVN305" s="66"/>
      <c r="EVO305" s="66"/>
      <c r="EVP305" s="66"/>
      <c r="EVQ305" s="66"/>
      <c r="EVR305" s="66"/>
      <c r="EVS305" s="66"/>
      <c r="EVT305" s="66"/>
      <c r="EVU305" s="66"/>
      <c r="EVV305" s="66"/>
      <c r="EVW305" s="66"/>
      <c r="EVX305" s="66"/>
      <c r="EVY305" s="66"/>
      <c r="EVZ305" s="66"/>
      <c r="EWA305" s="66"/>
      <c r="EWB305" s="66"/>
      <c r="EWC305" s="66"/>
      <c r="EWD305" s="66"/>
      <c r="EWE305" s="66"/>
      <c r="EWF305" s="66"/>
      <c r="EWG305" s="66"/>
      <c r="EWH305" s="66"/>
      <c r="EWI305" s="66"/>
      <c r="EWJ305" s="66"/>
      <c r="EWK305" s="66"/>
      <c r="EWL305" s="66"/>
      <c r="EWM305" s="66"/>
      <c r="EWN305" s="66"/>
      <c r="EWO305" s="66"/>
      <c r="EWP305" s="66"/>
      <c r="EWQ305" s="66"/>
      <c r="EWR305" s="66"/>
      <c r="EWS305" s="66"/>
      <c r="EWT305" s="66"/>
      <c r="EWU305" s="66"/>
      <c r="EWV305" s="66"/>
      <c r="EWW305" s="66"/>
      <c r="EWX305" s="66"/>
      <c r="EWY305" s="66"/>
      <c r="EWZ305" s="66"/>
      <c r="EXA305" s="66"/>
      <c r="EXB305" s="66"/>
      <c r="EXC305" s="66"/>
      <c r="EXD305" s="66"/>
      <c r="EXE305" s="66"/>
      <c r="EXF305" s="66"/>
      <c r="EXG305" s="66"/>
      <c r="EXH305" s="66"/>
      <c r="EXI305" s="66"/>
      <c r="EXJ305" s="66"/>
      <c r="EXK305" s="66"/>
      <c r="EXL305" s="66"/>
      <c r="EXM305" s="66"/>
      <c r="EXN305" s="66"/>
      <c r="EXO305" s="66"/>
      <c r="EXP305" s="66"/>
      <c r="EXQ305" s="66"/>
      <c r="EXR305" s="66"/>
      <c r="EXS305" s="66"/>
      <c r="EXT305" s="66"/>
      <c r="EXU305" s="66"/>
      <c r="EXV305" s="66"/>
      <c r="EXW305" s="66"/>
      <c r="EXX305" s="66"/>
      <c r="EXY305" s="66"/>
      <c r="EXZ305" s="66"/>
      <c r="EYA305" s="66"/>
      <c r="EYB305" s="66"/>
      <c r="EYC305" s="66"/>
      <c r="EYD305" s="66"/>
      <c r="EYE305" s="66"/>
      <c r="EYF305" s="66"/>
      <c r="EYG305" s="66"/>
      <c r="EYH305" s="66"/>
      <c r="EYI305" s="66"/>
      <c r="EYJ305" s="66"/>
      <c r="EYK305" s="66"/>
      <c r="EYL305" s="66"/>
      <c r="EYM305" s="66"/>
      <c r="EYN305" s="66"/>
      <c r="EYO305" s="66"/>
      <c r="EYP305" s="66"/>
      <c r="EYQ305" s="66"/>
      <c r="EYR305" s="66"/>
      <c r="EYS305" s="66"/>
      <c r="EYT305" s="66"/>
      <c r="EYU305" s="66"/>
      <c r="EYV305" s="66"/>
      <c r="EYW305" s="66"/>
      <c r="EYX305" s="66"/>
      <c r="EYY305" s="66"/>
      <c r="EYZ305" s="66"/>
      <c r="EZA305" s="66"/>
      <c r="EZB305" s="66"/>
      <c r="EZC305" s="66"/>
      <c r="EZD305" s="66"/>
      <c r="EZE305" s="66"/>
      <c r="EZF305" s="66"/>
      <c r="EZG305" s="66"/>
      <c r="EZH305" s="66"/>
      <c r="EZI305" s="66"/>
      <c r="EZJ305" s="66"/>
      <c r="EZK305" s="66"/>
      <c r="EZL305" s="66"/>
      <c r="EZM305" s="66"/>
      <c r="EZN305" s="66"/>
      <c r="EZO305" s="66"/>
      <c r="EZP305" s="66"/>
      <c r="EZQ305" s="66"/>
      <c r="EZR305" s="66"/>
      <c r="EZS305" s="66"/>
      <c r="EZT305" s="66"/>
      <c r="EZU305" s="66"/>
      <c r="EZV305" s="66"/>
      <c r="EZW305" s="66"/>
      <c r="EZX305" s="66"/>
      <c r="EZY305" s="66"/>
      <c r="EZZ305" s="66"/>
      <c r="FAA305" s="66"/>
      <c r="FAB305" s="66"/>
      <c r="FAC305" s="66"/>
      <c r="FAD305" s="66"/>
      <c r="FAE305" s="66"/>
      <c r="FAF305" s="66"/>
      <c r="FAG305" s="66"/>
      <c r="FAH305" s="66"/>
      <c r="FAI305" s="66"/>
      <c r="FAJ305" s="66"/>
      <c r="FAK305" s="66"/>
      <c r="FAL305" s="66"/>
      <c r="FAM305" s="66"/>
      <c r="FAN305" s="66"/>
      <c r="FAO305" s="66"/>
      <c r="FAP305" s="66"/>
      <c r="FAQ305" s="66"/>
      <c r="FAR305" s="66"/>
      <c r="FAS305" s="66"/>
      <c r="FAT305" s="66"/>
      <c r="FAU305" s="66"/>
      <c r="FAV305" s="66"/>
      <c r="FAW305" s="66"/>
      <c r="FAX305" s="66"/>
      <c r="FAY305" s="66"/>
      <c r="FAZ305" s="66"/>
      <c r="FBA305" s="66"/>
      <c r="FBB305" s="66"/>
      <c r="FBC305" s="66"/>
      <c r="FBD305" s="66"/>
      <c r="FBE305" s="66"/>
      <c r="FBF305" s="66"/>
      <c r="FBG305" s="66"/>
      <c r="FBH305" s="66"/>
      <c r="FBI305" s="66"/>
      <c r="FBJ305" s="66"/>
      <c r="FBK305" s="66"/>
      <c r="FBL305" s="66"/>
      <c r="FBM305" s="66"/>
      <c r="FBN305" s="66"/>
      <c r="FBO305" s="66"/>
      <c r="FBP305" s="66"/>
      <c r="FBQ305" s="66"/>
      <c r="FBR305" s="66"/>
      <c r="FBS305" s="66"/>
      <c r="FBT305" s="66"/>
      <c r="FBU305" s="66"/>
      <c r="FBV305" s="66"/>
      <c r="FBW305" s="66"/>
      <c r="FBX305" s="66"/>
      <c r="FBY305" s="66"/>
      <c r="FBZ305" s="66"/>
      <c r="FCA305" s="66"/>
      <c r="FCB305" s="66"/>
      <c r="FCC305" s="66"/>
      <c r="FCD305" s="66"/>
      <c r="FCE305" s="66"/>
      <c r="FCF305" s="66"/>
      <c r="FCG305" s="66"/>
      <c r="FCH305" s="66"/>
      <c r="FCI305" s="66"/>
      <c r="FCJ305" s="66"/>
      <c r="FCK305" s="66"/>
      <c r="FCL305" s="66"/>
      <c r="FCM305" s="66"/>
      <c r="FCN305" s="66"/>
      <c r="FCO305" s="66"/>
      <c r="FCP305" s="66"/>
      <c r="FCQ305" s="66"/>
      <c r="FCR305" s="66"/>
      <c r="FCS305" s="66"/>
      <c r="FCT305" s="66"/>
      <c r="FCU305" s="66"/>
      <c r="FCV305" s="66"/>
      <c r="FCW305" s="66"/>
      <c r="FCX305" s="66"/>
      <c r="FCY305" s="66"/>
      <c r="FCZ305" s="66"/>
      <c r="FDA305" s="66"/>
      <c r="FDB305" s="66"/>
      <c r="FDC305" s="66"/>
      <c r="FDD305" s="66"/>
      <c r="FDE305" s="66"/>
      <c r="FDF305" s="66"/>
      <c r="FDG305" s="66"/>
      <c r="FDH305" s="66"/>
      <c r="FDI305" s="66"/>
      <c r="FDJ305" s="66"/>
      <c r="FDK305" s="66"/>
      <c r="FDL305" s="66"/>
      <c r="FDM305" s="66"/>
      <c r="FDN305" s="66"/>
      <c r="FDO305" s="66"/>
      <c r="FDP305" s="66"/>
      <c r="FDQ305" s="66"/>
      <c r="FDR305" s="66"/>
      <c r="FDS305" s="66"/>
      <c r="FDT305" s="66"/>
      <c r="FDU305" s="66"/>
      <c r="FDV305" s="66"/>
      <c r="FDW305" s="66"/>
      <c r="FDX305" s="66"/>
      <c r="FDY305" s="66"/>
      <c r="FDZ305" s="66"/>
      <c r="FEA305" s="66"/>
      <c r="FEB305" s="66"/>
      <c r="FEC305" s="66"/>
      <c r="FED305" s="66"/>
      <c r="FEE305" s="66"/>
      <c r="FEF305" s="66"/>
      <c r="FEG305" s="66"/>
      <c r="FEH305" s="66"/>
      <c r="FEI305" s="66"/>
      <c r="FEJ305" s="66"/>
      <c r="FEK305" s="66"/>
      <c r="FEL305" s="66"/>
      <c r="FEM305" s="66"/>
      <c r="FEN305" s="66"/>
      <c r="FEO305" s="66"/>
      <c r="FEP305" s="66"/>
      <c r="FEQ305" s="66"/>
      <c r="FER305" s="66"/>
      <c r="FES305" s="66"/>
      <c r="FET305" s="66"/>
      <c r="FEU305" s="66"/>
      <c r="FEV305" s="66"/>
      <c r="FEW305" s="66"/>
      <c r="FEX305" s="66"/>
      <c r="FEY305" s="66"/>
      <c r="FEZ305" s="66"/>
      <c r="FFA305" s="66"/>
      <c r="FFB305" s="66"/>
      <c r="FFC305" s="66"/>
      <c r="FFD305" s="66"/>
      <c r="FFE305" s="66"/>
      <c r="FFF305" s="66"/>
      <c r="FFG305" s="66"/>
      <c r="FFH305" s="66"/>
      <c r="FFI305" s="66"/>
      <c r="FFJ305" s="66"/>
      <c r="FFK305" s="66"/>
      <c r="FFL305" s="66"/>
      <c r="FFM305" s="66"/>
      <c r="FFN305" s="66"/>
      <c r="FFO305" s="66"/>
      <c r="FFP305" s="66"/>
      <c r="FFQ305" s="66"/>
      <c r="FFR305" s="66"/>
      <c r="FFS305" s="66"/>
      <c r="FFT305" s="66"/>
      <c r="FFU305" s="66"/>
      <c r="FFV305" s="66"/>
      <c r="FFW305" s="66"/>
      <c r="FFX305" s="66"/>
      <c r="FFY305" s="66"/>
      <c r="FFZ305" s="66"/>
      <c r="FGA305" s="66"/>
      <c r="FGB305" s="66"/>
      <c r="FGC305" s="66"/>
      <c r="FGD305" s="66"/>
      <c r="FGE305" s="66"/>
      <c r="FGF305" s="66"/>
      <c r="FGG305" s="66"/>
      <c r="FGH305" s="66"/>
      <c r="FGI305" s="66"/>
      <c r="FGJ305" s="66"/>
      <c r="FGK305" s="66"/>
      <c r="FGL305" s="66"/>
      <c r="FGM305" s="66"/>
      <c r="FGN305" s="66"/>
      <c r="FGO305" s="66"/>
      <c r="FGP305" s="66"/>
      <c r="FGQ305" s="66"/>
      <c r="FGR305" s="66"/>
      <c r="FGS305" s="66"/>
      <c r="FGT305" s="66"/>
      <c r="FGU305" s="66"/>
      <c r="FGV305" s="66"/>
      <c r="FGW305" s="66"/>
      <c r="FGX305" s="66"/>
      <c r="FGY305" s="66"/>
      <c r="FGZ305" s="66"/>
      <c r="FHA305" s="66"/>
      <c r="FHB305" s="66"/>
      <c r="FHC305" s="66"/>
      <c r="FHD305" s="66"/>
      <c r="FHE305" s="66"/>
      <c r="FHF305" s="66"/>
      <c r="FHG305" s="66"/>
      <c r="FHH305" s="66"/>
      <c r="FHI305" s="66"/>
      <c r="FHJ305" s="66"/>
      <c r="FHK305" s="66"/>
      <c r="FHL305" s="66"/>
      <c r="FHM305" s="66"/>
      <c r="FHN305" s="66"/>
      <c r="FHO305" s="66"/>
      <c r="FHP305" s="66"/>
      <c r="FHQ305" s="66"/>
      <c r="FHR305" s="66"/>
      <c r="FHS305" s="66"/>
      <c r="FHT305" s="66"/>
      <c r="FHU305" s="66"/>
      <c r="FHV305" s="66"/>
      <c r="FHW305" s="66"/>
      <c r="FHX305" s="66"/>
      <c r="FHY305" s="66"/>
      <c r="FHZ305" s="66"/>
      <c r="FIA305" s="66"/>
      <c r="FIB305" s="66"/>
      <c r="FIC305" s="66"/>
      <c r="FID305" s="66"/>
      <c r="FIE305" s="66"/>
      <c r="FIF305" s="66"/>
      <c r="FIG305" s="66"/>
      <c r="FIH305" s="66"/>
      <c r="FII305" s="66"/>
      <c r="FIJ305" s="66"/>
      <c r="FIK305" s="66"/>
      <c r="FIL305" s="66"/>
      <c r="FIM305" s="66"/>
      <c r="FIN305" s="66"/>
      <c r="FIO305" s="66"/>
      <c r="FIP305" s="66"/>
      <c r="FIQ305" s="66"/>
      <c r="FIR305" s="66"/>
      <c r="FIS305" s="66"/>
      <c r="FIT305" s="66"/>
      <c r="FIU305" s="66"/>
      <c r="FIV305" s="66"/>
      <c r="FIW305" s="66"/>
      <c r="FIX305" s="66"/>
      <c r="FIY305" s="66"/>
      <c r="FIZ305" s="66"/>
      <c r="FJA305" s="66"/>
      <c r="FJB305" s="66"/>
      <c r="FJC305" s="66"/>
      <c r="FJD305" s="66"/>
      <c r="FJE305" s="66"/>
      <c r="FJF305" s="66"/>
      <c r="FJG305" s="66"/>
      <c r="FJH305" s="66"/>
      <c r="FJI305" s="66"/>
      <c r="FJJ305" s="66"/>
      <c r="FJK305" s="66"/>
      <c r="FJL305" s="66"/>
      <c r="FJM305" s="66"/>
      <c r="FJN305" s="66"/>
      <c r="FJO305" s="66"/>
      <c r="FJP305" s="66"/>
      <c r="FJQ305" s="66"/>
      <c r="FJR305" s="66"/>
      <c r="FJS305" s="66"/>
      <c r="FJT305" s="66"/>
      <c r="FJU305" s="66"/>
      <c r="FJV305" s="66"/>
      <c r="FJW305" s="66"/>
      <c r="FJX305" s="66"/>
      <c r="FJY305" s="66"/>
      <c r="FJZ305" s="66"/>
      <c r="FKA305" s="66"/>
      <c r="FKB305" s="66"/>
      <c r="FKC305" s="66"/>
      <c r="FKD305" s="66"/>
      <c r="FKE305" s="66"/>
      <c r="FKF305" s="66"/>
      <c r="FKG305" s="66"/>
      <c r="FKH305" s="66"/>
      <c r="FKI305" s="66"/>
      <c r="FKJ305" s="66"/>
      <c r="FKK305" s="66"/>
      <c r="FKL305" s="66"/>
      <c r="FKM305" s="66"/>
      <c r="FKN305" s="66"/>
      <c r="FKO305" s="66"/>
      <c r="FKP305" s="66"/>
      <c r="FKQ305" s="66"/>
      <c r="FKR305" s="66"/>
      <c r="FKS305" s="66"/>
      <c r="FKT305" s="66"/>
      <c r="FKU305" s="66"/>
      <c r="FKV305" s="66"/>
      <c r="FKW305" s="66"/>
      <c r="FKX305" s="66"/>
      <c r="FKY305" s="66"/>
      <c r="FKZ305" s="66"/>
      <c r="FLA305" s="66"/>
      <c r="FLB305" s="66"/>
      <c r="FLC305" s="66"/>
      <c r="FLD305" s="66"/>
      <c r="FLE305" s="66"/>
      <c r="FLF305" s="66"/>
      <c r="FLG305" s="66"/>
      <c r="FLH305" s="66"/>
      <c r="FLI305" s="66"/>
      <c r="FLJ305" s="66"/>
      <c r="FLK305" s="66"/>
      <c r="FLL305" s="66"/>
      <c r="FLM305" s="66"/>
      <c r="FLN305" s="66"/>
      <c r="FLO305" s="66"/>
      <c r="FLP305" s="66"/>
      <c r="FLQ305" s="66"/>
      <c r="FLR305" s="66"/>
      <c r="FLS305" s="66"/>
      <c r="FLT305" s="66"/>
      <c r="FLU305" s="66"/>
      <c r="FLV305" s="66"/>
      <c r="FLW305" s="66"/>
      <c r="FLX305" s="66"/>
      <c r="FLY305" s="66"/>
      <c r="FLZ305" s="66"/>
      <c r="FMA305" s="66"/>
      <c r="FMB305" s="66"/>
      <c r="FMC305" s="66"/>
      <c r="FMD305" s="66"/>
      <c r="FME305" s="66"/>
      <c r="FMF305" s="66"/>
      <c r="FMG305" s="66"/>
      <c r="FMH305" s="66"/>
      <c r="FMI305" s="66"/>
      <c r="FMJ305" s="66"/>
      <c r="FMK305" s="66"/>
      <c r="FML305" s="66"/>
      <c r="FMM305" s="66"/>
      <c r="FMN305" s="66"/>
      <c r="FMO305" s="66"/>
      <c r="FMP305" s="66"/>
      <c r="FMQ305" s="66"/>
      <c r="FMR305" s="66"/>
      <c r="FMS305" s="66"/>
      <c r="FMT305" s="66"/>
      <c r="FMU305" s="66"/>
      <c r="FMV305" s="66"/>
      <c r="FMW305" s="66"/>
      <c r="FMX305" s="66"/>
      <c r="FMY305" s="66"/>
      <c r="FMZ305" s="66"/>
      <c r="FNA305" s="66"/>
      <c r="FNB305" s="66"/>
      <c r="FNC305" s="66"/>
      <c r="FND305" s="66"/>
      <c r="FNE305" s="66"/>
      <c r="FNF305" s="66"/>
      <c r="FNG305" s="66"/>
      <c r="FNH305" s="66"/>
      <c r="FNI305" s="66"/>
      <c r="FNJ305" s="66"/>
      <c r="FNK305" s="66"/>
      <c r="FNL305" s="66"/>
      <c r="FNM305" s="66"/>
      <c r="FNN305" s="66"/>
      <c r="FNO305" s="66"/>
      <c r="FNP305" s="66"/>
      <c r="FNQ305" s="66"/>
      <c r="FNR305" s="66"/>
      <c r="FNS305" s="66"/>
      <c r="FNT305" s="66"/>
      <c r="FNU305" s="66"/>
      <c r="FNV305" s="66"/>
      <c r="FNW305" s="66"/>
      <c r="FNX305" s="66"/>
      <c r="FNY305" s="66"/>
      <c r="FNZ305" s="66"/>
      <c r="FOA305" s="66"/>
      <c r="FOB305" s="66"/>
      <c r="FOC305" s="66"/>
      <c r="FOD305" s="66"/>
      <c r="FOE305" s="66"/>
      <c r="FOF305" s="66"/>
      <c r="FOG305" s="66"/>
      <c r="FOH305" s="66"/>
      <c r="FOI305" s="66"/>
      <c r="FOJ305" s="66"/>
      <c r="FOK305" s="66"/>
      <c r="FOL305" s="66"/>
      <c r="FOM305" s="66"/>
      <c r="FON305" s="66"/>
      <c r="FOO305" s="66"/>
      <c r="FOP305" s="66"/>
      <c r="FOQ305" s="66"/>
      <c r="FOR305" s="66"/>
      <c r="FOS305" s="66"/>
      <c r="FOT305" s="66"/>
      <c r="FOU305" s="66"/>
      <c r="FOV305" s="66"/>
      <c r="FOW305" s="66"/>
      <c r="FOX305" s="66"/>
      <c r="FOY305" s="66"/>
      <c r="FOZ305" s="66"/>
      <c r="FPA305" s="66"/>
      <c r="FPB305" s="66"/>
      <c r="FPC305" s="66"/>
      <c r="FPD305" s="66"/>
      <c r="FPE305" s="66"/>
      <c r="FPF305" s="66"/>
      <c r="FPG305" s="66"/>
      <c r="FPH305" s="66"/>
      <c r="FPI305" s="66"/>
      <c r="FPJ305" s="66"/>
      <c r="FPK305" s="66"/>
      <c r="FPL305" s="66"/>
      <c r="FPM305" s="66"/>
      <c r="FPN305" s="66"/>
      <c r="FPO305" s="66"/>
      <c r="FPP305" s="66"/>
      <c r="FPQ305" s="66"/>
      <c r="FPR305" s="66"/>
      <c r="FPS305" s="66"/>
      <c r="FPT305" s="66"/>
      <c r="FPU305" s="66"/>
      <c r="FPV305" s="66"/>
      <c r="FPW305" s="66"/>
      <c r="FPX305" s="66"/>
      <c r="FPY305" s="66"/>
      <c r="FPZ305" s="66"/>
      <c r="FQA305" s="66"/>
      <c r="FQB305" s="66"/>
      <c r="FQC305" s="66"/>
      <c r="FQD305" s="66"/>
      <c r="FQE305" s="66"/>
      <c r="FQF305" s="66"/>
      <c r="FQG305" s="66"/>
      <c r="FQH305" s="66"/>
      <c r="FQI305" s="66"/>
      <c r="FQJ305" s="66"/>
      <c r="FQK305" s="66"/>
      <c r="FQL305" s="66"/>
      <c r="FQM305" s="66"/>
      <c r="FQN305" s="66"/>
      <c r="FQO305" s="66"/>
      <c r="FQP305" s="66"/>
      <c r="FQQ305" s="66"/>
      <c r="FQR305" s="66"/>
      <c r="FQS305" s="66"/>
      <c r="FQT305" s="66"/>
      <c r="FQU305" s="66"/>
      <c r="FQV305" s="66"/>
      <c r="FQW305" s="66"/>
      <c r="FQX305" s="66"/>
      <c r="FQY305" s="66"/>
      <c r="FQZ305" s="66"/>
      <c r="FRA305" s="66"/>
      <c r="FRB305" s="66"/>
      <c r="FRC305" s="66"/>
      <c r="FRD305" s="66"/>
      <c r="FRE305" s="66"/>
      <c r="FRF305" s="66"/>
      <c r="FRG305" s="66"/>
      <c r="FRH305" s="66"/>
      <c r="FRI305" s="66"/>
      <c r="FRJ305" s="66"/>
      <c r="FRK305" s="66"/>
      <c r="FRL305" s="66"/>
      <c r="FRM305" s="66"/>
      <c r="FRN305" s="66"/>
      <c r="FRO305" s="66"/>
      <c r="FRP305" s="66"/>
      <c r="FRQ305" s="66"/>
      <c r="FRR305" s="66"/>
      <c r="FRS305" s="66"/>
      <c r="FRT305" s="66"/>
      <c r="FRU305" s="66"/>
      <c r="FRV305" s="66"/>
      <c r="FRW305" s="66"/>
      <c r="FRX305" s="66"/>
      <c r="FRY305" s="66"/>
      <c r="FRZ305" s="66"/>
      <c r="FSA305" s="66"/>
      <c r="FSB305" s="66"/>
      <c r="FSC305" s="66"/>
      <c r="FSD305" s="66"/>
      <c r="FSE305" s="66"/>
      <c r="FSF305" s="66"/>
      <c r="FSG305" s="66"/>
      <c r="FSH305" s="66"/>
      <c r="FSI305" s="66"/>
      <c r="FSJ305" s="66"/>
      <c r="FSK305" s="66"/>
      <c r="FSL305" s="66"/>
      <c r="FSM305" s="66"/>
      <c r="FSN305" s="66"/>
      <c r="FSO305" s="66"/>
      <c r="FSP305" s="66"/>
      <c r="FSQ305" s="66"/>
      <c r="FSR305" s="66"/>
      <c r="FSS305" s="66"/>
      <c r="FST305" s="66"/>
      <c r="FSU305" s="66"/>
      <c r="FSV305" s="66"/>
      <c r="FSW305" s="66"/>
      <c r="FSX305" s="66"/>
      <c r="FSY305" s="66"/>
      <c r="FSZ305" s="66"/>
      <c r="FTA305" s="66"/>
      <c r="FTB305" s="66"/>
      <c r="FTC305" s="66"/>
      <c r="FTD305" s="66"/>
      <c r="FTE305" s="66"/>
      <c r="FTF305" s="66"/>
      <c r="FTG305" s="66"/>
      <c r="FTH305" s="66"/>
      <c r="FTI305" s="66"/>
      <c r="FTJ305" s="66"/>
      <c r="FTK305" s="66"/>
      <c r="FTL305" s="66"/>
      <c r="FTM305" s="66"/>
      <c r="FTN305" s="66"/>
      <c r="FTO305" s="66"/>
      <c r="FTP305" s="66"/>
      <c r="FTQ305" s="66"/>
      <c r="FTR305" s="66"/>
      <c r="FTS305" s="66"/>
      <c r="FTT305" s="66"/>
      <c r="FTU305" s="66"/>
      <c r="FTV305" s="66"/>
      <c r="FTW305" s="66"/>
      <c r="FTX305" s="66"/>
      <c r="FTY305" s="66"/>
      <c r="FTZ305" s="66"/>
      <c r="FUA305" s="66"/>
      <c r="FUB305" s="66"/>
      <c r="FUC305" s="66"/>
      <c r="FUD305" s="66"/>
      <c r="FUE305" s="66"/>
      <c r="FUF305" s="66"/>
      <c r="FUG305" s="66"/>
      <c r="FUH305" s="66"/>
      <c r="FUI305" s="66"/>
      <c r="FUJ305" s="66"/>
      <c r="FUK305" s="66"/>
      <c r="FUL305" s="66"/>
      <c r="FUM305" s="66"/>
      <c r="FUN305" s="66"/>
      <c r="FUO305" s="66"/>
      <c r="FUP305" s="66"/>
      <c r="FUQ305" s="66"/>
      <c r="FUR305" s="66"/>
      <c r="FUS305" s="66"/>
      <c r="FUT305" s="66"/>
      <c r="FUU305" s="66"/>
      <c r="FUV305" s="66"/>
      <c r="FUW305" s="66"/>
      <c r="FUX305" s="66"/>
      <c r="FUY305" s="66"/>
      <c r="FUZ305" s="66"/>
      <c r="FVA305" s="66"/>
      <c r="FVB305" s="66"/>
      <c r="FVC305" s="66"/>
      <c r="FVD305" s="66"/>
      <c r="FVE305" s="66"/>
      <c r="FVF305" s="66"/>
      <c r="FVG305" s="66"/>
      <c r="FVH305" s="66"/>
      <c r="FVI305" s="66"/>
      <c r="FVJ305" s="66"/>
      <c r="FVK305" s="66"/>
      <c r="FVL305" s="66"/>
      <c r="FVM305" s="66"/>
      <c r="FVN305" s="66"/>
      <c r="FVO305" s="66"/>
      <c r="FVP305" s="66"/>
      <c r="FVQ305" s="66"/>
      <c r="FVR305" s="66"/>
      <c r="FVS305" s="66"/>
      <c r="FVT305" s="66"/>
      <c r="FVU305" s="66"/>
      <c r="FVV305" s="66"/>
      <c r="FVW305" s="66"/>
      <c r="FVX305" s="66"/>
      <c r="FVY305" s="66"/>
      <c r="FVZ305" s="66"/>
      <c r="FWA305" s="66"/>
      <c r="FWB305" s="66"/>
      <c r="FWC305" s="66"/>
      <c r="FWD305" s="66"/>
      <c r="FWE305" s="66"/>
      <c r="FWF305" s="66"/>
      <c r="FWG305" s="66"/>
      <c r="FWH305" s="66"/>
      <c r="FWI305" s="66"/>
      <c r="FWJ305" s="66"/>
      <c r="FWK305" s="66"/>
      <c r="FWL305" s="66"/>
      <c r="FWM305" s="66"/>
      <c r="FWN305" s="66"/>
      <c r="FWO305" s="66"/>
      <c r="FWP305" s="66"/>
      <c r="FWQ305" s="66"/>
      <c r="FWR305" s="66"/>
      <c r="FWS305" s="66"/>
      <c r="FWT305" s="66"/>
      <c r="FWU305" s="66"/>
      <c r="FWV305" s="66"/>
      <c r="FWW305" s="66"/>
      <c r="FWX305" s="66"/>
      <c r="FWY305" s="66"/>
      <c r="FWZ305" s="66"/>
      <c r="FXA305" s="66"/>
      <c r="FXB305" s="66"/>
      <c r="FXC305" s="66"/>
      <c r="FXD305" s="66"/>
      <c r="FXE305" s="66"/>
      <c r="FXF305" s="66"/>
      <c r="FXG305" s="66"/>
      <c r="FXH305" s="66"/>
      <c r="FXI305" s="66"/>
      <c r="FXJ305" s="66"/>
      <c r="FXK305" s="66"/>
      <c r="FXL305" s="66"/>
      <c r="FXM305" s="66"/>
      <c r="FXN305" s="66"/>
      <c r="FXO305" s="66"/>
      <c r="FXP305" s="66"/>
      <c r="FXQ305" s="66"/>
      <c r="FXR305" s="66"/>
      <c r="FXS305" s="66"/>
      <c r="FXT305" s="66"/>
      <c r="FXU305" s="66"/>
      <c r="FXV305" s="66"/>
      <c r="FXW305" s="66"/>
      <c r="FXX305" s="66"/>
      <c r="FXY305" s="66"/>
      <c r="FXZ305" s="66"/>
      <c r="FYA305" s="66"/>
      <c r="FYB305" s="66"/>
      <c r="FYC305" s="66"/>
      <c r="FYD305" s="66"/>
      <c r="FYE305" s="66"/>
      <c r="FYF305" s="66"/>
      <c r="FYG305" s="66"/>
      <c r="FYH305" s="66"/>
      <c r="FYI305" s="66"/>
      <c r="FYJ305" s="66"/>
      <c r="FYK305" s="66"/>
      <c r="FYL305" s="66"/>
      <c r="FYM305" s="66"/>
      <c r="FYN305" s="66"/>
      <c r="FYO305" s="66"/>
      <c r="FYP305" s="66"/>
      <c r="FYQ305" s="66"/>
      <c r="FYR305" s="66"/>
      <c r="FYS305" s="66"/>
      <c r="FYT305" s="66"/>
      <c r="FYU305" s="66"/>
      <c r="FYV305" s="66"/>
      <c r="FYW305" s="66"/>
      <c r="FYX305" s="66"/>
      <c r="FYY305" s="66"/>
      <c r="FYZ305" s="66"/>
      <c r="FZA305" s="66"/>
      <c r="FZB305" s="66"/>
      <c r="FZC305" s="66"/>
      <c r="FZD305" s="66"/>
      <c r="FZE305" s="66"/>
      <c r="FZF305" s="66"/>
      <c r="FZG305" s="66"/>
      <c r="FZH305" s="66"/>
      <c r="FZI305" s="66"/>
      <c r="FZJ305" s="66"/>
      <c r="FZK305" s="66"/>
      <c r="FZL305" s="66"/>
      <c r="FZM305" s="66"/>
      <c r="FZN305" s="66"/>
      <c r="FZO305" s="66"/>
      <c r="FZP305" s="66"/>
      <c r="FZQ305" s="66"/>
      <c r="FZR305" s="66"/>
      <c r="FZS305" s="66"/>
      <c r="FZT305" s="66"/>
      <c r="FZU305" s="66"/>
      <c r="FZV305" s="66"/>
      <c r="FZW305" s="66"/>
      <c r="FZX305" s="66"/>
      <c r="FZY305" s="66"/>
      <c r="FZZ305" s="66"/>
      <c r="GAA305" s="66"/>
      <c r="GAB305" s="66"/>
      <c r="GAC305" s="66"/>
      <c r="GAD305" s="66"/>
      <c r="GAE305" s="66"/>
      <c r="GAF305" s="66"/>
      <c r="GAG305" s="66"/>
      <c r="GAH305" s="66"/>
      <c r="GAI305" s="66"/>
      <c r="GAJ305" s="66"/>
      <c r="GAK305" s="66"/>
      <c r="GAL305" s="66"/>
      <c r="GAM305" s="66"/>
      <c r="GAN305" s="66"/>
      <c r="GAO305" s="66"/>
      <c r="GAP305" s="66"/>
      <c r="GAQ305" s="66"/>
      <c r="GAR305" s="66"/>
      <c r="GAS305" s="66"/>
      <c r="GAT305" s="66"/>
      <c r="GAU305" s="66"/>
      <c r="GAV305" s="66"/>
      <c r="GAW305" s="66"/>
      <c r="GAX305" s="66"/>
      <c r="GAY305" s="66"/>
      <c r="GAZ305" s="66"/>
      <c r="GBA305" s="66"/>
      <c r="GBB305" s="66"/>
      <c r="GBC305" s="66"/>
      <c r="GBD305" s="66"/>
      <c r="GBE305" s="66"/>
      <c r="GBF305" s="66"/>
      <c r="GBG305" s="66"/>
      <c r="GBH305" s="66"/>
      <c r="GBI305" s="66"/>
      <c r="GBJ305" s="66"/>
      <c r="GBK305" s="66"/>
      <c r="GBL305" s="66"/>
      <c r="GBM305" s="66"/>
      <c r="GBN305" s="66"/>
      <c r="GBO305" s="66"/>
      <c r="GBP305" s="66"/>
      <c r="GBQ305" s="66"/>
      <c r="GBR305" s="66"/>
      <c r="GBS305" s="66"/>
      <c r="GBT305" s="66"/>
      <c r="GBU305" s="66"/>
      <c r="GBV305" s="66"/>
      <c r="GBW305" s="66"/>
      <c r="GBX305" s="66"/>
      <c r="GBY305" s="66"/>
      <c r="GBZ305" s="66"/>
      <c r="GCA305" s="66"/>
      <c r="GCB305" s="66"/>
      <c r="GCC305" s="66"/>
      <c r="GCD305" s="66"/>
      <c r="GCE305" s="66"/>
      <c r="GCF305" s="66"/>
      <c r="GCG305" s="66"/>
      <c r="GCH305" s="66"/>
      <c r="GCI305" s="66"/>
      <c r="GCJ305" s="66"/>
      <c r="GCK305" s="66"/>
      <c r="GCL305" s="66"/>
      <c r="GCM305" s="66"/>
      <c r="GCN305" s="66"/>
      <c r="GCO305" s="66"/>
      <c r="GCP305" s="66"/>
      <c r="GCQ305" s="66"/>
      <c r="GCR305" s="66"/>
      <c r="GCS305" s="66"/>
      <c r="GCT305" s="66"/>
      <c r="GCU305" s="66"/>
      <c r="GCV305" s="66"/>
      <c r="GCW305" s="66"/>
      <c r="GCX305" s="66"/>
      <c r="GCY305" s="66"/>
      <c r="GCZ305" s="66"/>
      <c r="GDA305" s="66"/>
      <c r="GDB305" s="66"/>
      <c r="GDC305" s="66"/>
      <c r="GDD305" s="66"/>
      <c r="GDE305" s="66"/>
      <c r="GDF305" s="66"/>
      <c r="GDG305" s="66"/>
      <c r="GDH305" s="66"/>
      <c r="GDI305" s="66"/>
      <c r="GDJ305" s="66"/>
      <c r="GDK305" s="66"/>
      <c r="GDL305" s="66"/>
      <c r="GDM305" s="66"/>
      <c r="GDN305" s="66"/>
      <c r="GDO305" s="66"/>
      <c r="GDP305" s="66"/>
      <c r="GDQ305" s="66"/>
      <c r="GDR305" s="66"/>
      <c r="GDS305" s="66"/>
      <c r="GDT305" s="66"/>
      <c r="GDU305" s="66"/>
      <c r="GDV305" s="66"/>
      <c r="GDW305" s="66"/>
      <c r="GDX305" s="66"/>
      <c r="GDY305" s="66"/>
      <c r="GDZ305" s="66"/>
      <c r="GEA305" s="66"/>
      <c r="GEB305" s="66"/>
      <c r="GEC305" s="66"/>
      <c r="GED305" s="66"/>
      <c r="GEE305" s="66"/>
      <c r="GEF305" s="66"/>
      <c r="GEG305" s="66"/>
      <c r="GEH305" s="66"/>
      <c r="GEI305" s="66"/>
      <c r="GEJ305" s="66"/>
      <c r="GEK305" s="66"/>
      <c r="GEL305" s="66"/>
      <c r="GEM305" s="66"/>
      <c r="GEN305" s="66"/>
      <c r="GEO305" s="66"/>
      <c r="GEP305" s="66"/>
      <c r="GEQ305" s="66"/>
      <c r="GER305" s="66"/>
      <c r="GES305" s="66"/>
      <c r="GET305" s="66"/>
      <c r="GEU305" s="66"/>
      <c r="GEV305" s="66"/>
      <c r="GEW305" s="66"/>
      <c r="GEX305" s="66"/>
      <c r="GEY305" s="66"/>
      <c r="GEZ305" s="66"/>
      <c r="GFA305" s="66"/>
      <c r="GFB305" s="66"/>
      <c r="GFC305" s="66"/>
      <c r="GFD305" s="66"/>
      <c r="GFE305" s="66"/>
      <c r="GFF305" s="66"/>
      <c r="GFG305" s="66"/>
      <c r="GFH305" s="66"/>
      <c r="GFI305" s="66"/>
      <c r="GFJ305" s="66"/>
      <c r="GFK305" s="66"/>
      <c r="GFL305" s="66"/>
      <c r="GFM305" s="66"/>
      <c r="GFN305" s="66"/>
      <c r="GFO305" s="66"/>
      <c r="GFP305" s="66"/>
      <c r="GFQ305" s="66"/>
      <c r="GFR305" s="66"/>
      <c r="GFS305" s="66"/>
      <c r="GFT305" s="66"/>
      <c r="GFU305" s="66"/>
      <c r="GFV305" s="66"/>
      <c r="GFW305" s="66"/>
      <c r="GFX305" s="66"/>
      <c r="GFY305" s="66"/>
      <c r="GFZ305" s="66"/>
      <c r="GGA305" s="66"/>
      <c r="GGB305" s="66"/>
      <c r="GGC305" s="66"/>
      <c r="GGD305" s="66"/>
      <c r="GGE305" s="66"/>
      <c r="GGF305" s="66"/>
      <c r="GGG305" s="66"/>
      <c r="GGH305" s="66"/>
      <c r="GGI305" s="66"/>
      <c r="GGJ305" s="66"/>
      <c r="GGK305" s="66"/>
      <c r="GGL305" s="66"/>
      <c r="GGM305" s="66"/>
      <c r="GGN305" s="66"/>
      <c r="GGO305" s="66"/>
      <c r="GGP305" s="66"/>
      <c r="GGQ305" s="66"/>
      <c r="GGR305" s="66"/>
      <c r="GGS305" s="66"/>
      <c r="GGT305" s="66"/>
      <c r="GGU305" s="66"/>
      <c r="GGV305" s="66"/>
      <c r="GGW305" s="66"/>
      <c r="GGX305" s="66"/>
      <c r="GGY305" s="66"/>
      <c r="GGZ305" s="66"/>
      <c r="GHA305" s="66"/>
      <c r="GHB305" s="66"/>
      <c r="GHC305" s="66"/>
      <c r="GHD305" s="66"/>
      <c r="GHE305" s="66"/>
      <c r="GHF305" s="66"/>
      <c r="GHG305" s="66"/>
      <c r="GHH305" s="66"/>
      <c r="GHI305" s="66"/>
      <c r="GHJ305" s="66"/>
      <c r="GHK305" s="66"/>
      <c r="GHL305" s="66"/>
      <c r="GHM305" s="66"/>
      <c r="GHN305" s="66"/>
      <c r="GHO305" s="66"/>
      <c r="GHP305" s="66"/>
      <c r="GHQ305" s="66"/>
      <c r="GHR305" s="66"/>
      <c r="GHS305" s="66"/>
      <c r="GHT305" s="66"/>
      <c r="GHU305" s="66"/>
      <c r="GHV305" s="66"/>
      <c r="GHW305" s="66"/>
      <c r="GHX305" s="66"/>
      <c r="GHY305" s="66"/>
      <c r="GHZ305" s="66"/>
      <c r="GIA305" s="66"/>
      <c r="GIB305" s="66"/>
      <c r="GIC305" s="66"/>
      <c r="GID305" s="66"/>
      <c r="GIE305" s="66"/>
      <c r="GIF305" s="66"/>
      <c r="GIG305" s="66"/>
      <c r="GIH305" s="66"/>
      <c r="GII305" s="66"/>
      <c r="GIJ305" s="66"/>
      <c r="GIK305" s="66"/>
      <c r="GIL305" s="66"/>
      <c r="GIM305" s="66"/>
      <c r="GIN305" s="66"/>
      <c r="GIO305" s="66"/>
      <c r="GIP305" s="66"/>
      <c r="GIQ305" s="66"/>
      <c r="GIR305" s="66"/>
      <c r="GIS305" s="66"/>
      <c r="GIT305" s="66"/>
      <c r="GIU305" s="66"/>
      <c r="GIV305" s="66"/>
      <c r="GIW305" s="66"/>
      <c r="GIX305" s="66"/>
      <c r="GIY305" s="66"/>
      <c r="GIZ305" s="66"/>
      <c r="GJA305" s="66"/>
      <c r="GJB305" s="66"/>
      <c r="GJC305" s="66"/>
      <c r="GJD305" s="66"/>
      <c r="GJE305" s="66"/>
      <c r="GJF305" s="66"/>
      <c r="GJG305" s="66"/>
      <c r="GJH305" s="66"/>
      <c r="GJI305" s="66"/>
      <c r="GJJ305" s="66"/>
      <c r="GJK305" s="66"/>
      <c r="GJL305" s="66"/>
      <c r="GJM305" s="66"/>
      <c r="GJN305" s="66"/>
      <c r="GJO305" s="66"/>
      <c r="GJP305" s="66"/>
      <c r="GJQ305" s="66"/>
      <c r="GJR305" s="66"/>
      <c r="GJS305" s="66"/>
      <c r="GJT305" s="66"/>
      <c r="GJU305" s="66"/>
      <c r="GJV305" s="66"/>
      <c r="GJW305" s="66"/>
      <c r="GJX305" s="66"/>
      <c r="GJY305" s="66"/>
      <c r="GJZ305" s="66"/>
      <c r="GKA305" s="66"/>
      <c r="GKB305" s="66"/>
      <c r="GKC305" s="66"/>
      <c r="GKD305" s="66"/>
      <c r="GKE305" s="66"/>
      <c r="GKF305" s="66"/>
      <c r="GKG305" s="66"/>
      <c r="GKH305" s="66"/>
      <c r="GKI305" s="66"/>
      <c r="GKJ305" s="66"/>
      <c r="GKK305" s="66"/>
      <c r="GKL305" s="66"/>
      <c r="GKM305" s="66"/>
      <c r="GKN305" s="66"/>
      <c r="GKO305" s="66"/>
      <c r="GKP305" s="66"/>
      <c r="GKQ305" s="66"/>
      <c r="GKR305" s="66"/>
      <c r="GKS305" s="66"/>
      <c r="GKT305" s="66"/>
      <c r="GKU305" s="66"/>
      <c r="GKV305" s="66"/>
      <c r="GKW305" s="66"/>
      <c r="GKX305" s="66"/>
      <c r="GKY305" s="66"/>
      <c r="GKZ305" s="66"/>
      <c r="GLA305" s="66"/>
      <c r="GLB305" s="66"/>
      <c r="GLC305" s="66"/>
      <c r="GLD305" s="66"/>
      <c r="GLE305" s="66"/>
      <c r="GLF305" s="66"/>
      <c r="GLG305" s="66"/>
      <c r="GLH305" s="66"/>
      <c r="GLI305" s="66"/>
      <c r="GLJ305" s="66"/>
      <c r="GLK305" s="66"/>
      <c r="GLL305" s="66"/>
      <c r="GLM305" s="66"/>
      <c r="GLN305" s="66"/>
      <c r="GLO305" s="66"/>
      <c r="GLP305" s="66"/>
      <c r="GLQ305" s="66"/>
      <c r="GLR305" s="66"/>
      <c r="GLS305" s="66"/>
      <c r="GLT305" s="66"/>
      <c r="GLU305" s="66"/>
      <c r="GLV305" s="66"/>
      <c r="GLW305" s="66"/>
      <c r="GLX305" s="66"/>
      <c r="GLY305" s="66"/>
      <c r="GLZ305" s="66"/>
      <c r="GMA305" s="66"/>
      <c r="GMB305" s="66"/>
      <c r="GMC305" s="66"/>
      <c r="GMD305" s="66"/>
      <c r="GME305" s="66"/>
      <c r="GMF305" s="66"/>
      <c r="GMG305" s="66"/>
      <c r="GMH305" s="66"/>
      <c r="GMI305" s="66"/>
      <c r="GMJ305" s="66"/>
      <c r="GMK305" s="66"/>
      <c r="GML305" s="66"/>
      <c r="GMM305" s="66"/>
      <c r="GMN305" s="66"/>
      <c r="GMO305" s="66"/>
      <c r="GMP305" s="66"/>
      <c r="GMQ305" s="66"/>
      <c r="GMR305" s="66"/>
      <c r="GMS305" s="66"/>
      <c r="GMT305" s="66"/>
      <c r="GMU305" s="66"/>
      <c r="GMV305" s="66"/>
      <c r="GMW305" s="66"/>
      <c r="GMX305" s="66"/>
      <c r="GMY305" s="66"/>
      <c r="GMZ305" s="66"/>
      <c r="GNA305" s="66"/>
      <c r="GNB305" s="66"/>
      <c r="GNC305" s="66"/>
      <c r="GND305" s="66"/>
      <c r="GNE305" s="66"/>
      <c r="GNF305" s="66"/>
      <c r="GNG305" s="66"/>
      <c r="GNH305" s="66"/>
      <c r="GNI305" s="66"/>
      <c r="GNJ305" s="66"/>
      <c r="GNK305" s="66"/>
      <c r="GNL305" s="66"/>
      <c r="GNM305" s="66"/>
      <c r="GNN305" s="66"/>
      <c r="GNO305" s="66"/>
      <c r="GNP305" s="66"/>
      <c r="GNQ305" s="66"/>
      <c r="GNR305" s="66"/>
      <c r="GNS305" s="66"/>
      <c r="GNT305" s="66"/>
      <c r="GNU305" s="66"/>
      <c r="GNV305" s="66"/>
      <c r="GNW305" s="66"/>
      <c r="GNX305" s="66"/>
      <c r="GNY305" s="66"/>
      <c r="GNZ305" s="66"/>
      <c r="GOA305" s="66"/>
      <c r="GOB305" s="66"/>
      <c r="GOC305" s="66"/>
      <c r="GOD305" s="66"/>
      <c r="GOE305" s="66"/>
      <c r="GOF305" s="66"/>
      <c r="GOG305" s="66"/>
      <c r="GOH305" s="66"/>
      <c r="GOI305" s="66"/>
      <c r="GOJ305" s="66"/>
      <c r="GOK305" s="66"/>
      <c r="GOL305" s="66"/>
      <c r="GOM305" s="66"/>
      <c r="GON305" s="66"/>
      <c r="GOO305" s="66"/>
      <c r="GOP305" s="66"/>
      <c r="GOQ305" s="66"/>
      <c r="GOR305" s="66"/>
      <c r="GOS305" s="66"/>
      <c r="GOT305" s="66"/>
      <c r="GOU305" s="66"/>
      <c r="GOV305" s="66"/>
      <c r="GOW305" s="66"/>
      <c r="GOX305" s="66"/>
      <c r="GOY305" s="66"/>
      <c r="GOZ305" s="66"/>
      <c r="GPA305" s="66"/>
      <c r="GPB305" s="66"/>
      <c r="GPC305" s="66"/>
      <c r="GPD305" s="66"/>
      <c r="GPE305" s="66"/>
      <c r="GPF305" s="66"/>
      <c r="GPG305" s="66"/>
      <c r="GPH305" s="66"/>
      <c r="GPI305" s="66"/>
      <c r="GPJ305" s="66"/>
      <c r="GPK305" s="66"/>
      <c r="GPL305" s="66"/>
      <c r="GPM305" s="66"/>
      <c r="GPN305" s="66"/>
      <c r="GPO305" s="66"/>
      <c r="GPP305" s="66"/>
      <c r="GPQ305" s="66"/>
      <c r="GPR305" s="66"/>
      <c r="GPS305" s="66"/>
      <c r="GPT305" s="66"/>
      <c r="GPU305" s="66"/>
      <c r="GPV305" s="66"/>
      <c r="GPW305" s="66"/>
      <c r="GPX305" s="66"/>
      <c r="GPY305" s="66"/>
      <c r="GPZ305" s="66"/>
      <c r="GQA305" s="66"/>
      <c r="GQB305" s="66"/>
      <c r="GQC305" s="66"/>
      <c r="GQD305" s="66"/>
      <c r="GQE305" s="66"/>
      <c r="GQF305" s="66"/>
      <c r="GQG305" s="66"/>
      <c r="GQH305" s="66"/>
      <c r="GQI305" s="66"/>
      <c r="GQJ305" s="66"/>
      <c r="GQK305" s="66"/>
      <c r="GQL305" s="66"/>
      <c r="GQM305" s="66"/>
      <c r="GQN305" s="66"/>
      <c r="GQO305" s="66"/>
      <c r="GQP305" s="66"/>
      <c r="GQQ305" s="66"/>
      <c r="GQR305" s="66"/>
      <c r="GQS305" s="66"/>
      <c r="GQT305" s="66"/>
      <c r="GQU305" s="66"/>
      <c r="GQV305" s="66"/>
      <c r="GQW305" s="66"/>
      <c r="GQX305" s="66"/>
      <c r="GQY305" s="66"/>
      <c r="GQZ305" s="66"/>
      <c r="GRA305" s="66"/>
      <c r="GRB305" s="66"/>
      <c r="GRC305" s="66"/>
      <c r="GRD305" s="66"/>
      <c r="GRE305" s="66"/>
      <c r="GRF305" s="66"/>
      <c r="GRG305" s="66"/>
      <c r="GRH305" s="66"/>
      <c r="GRI305" s="66"/>
      <c r="GRJ305" s="66"/>
      <c r="GRK305" s="66"/>
      <c r="GRL305" s="66"/>
      <c r="GRM305" s="66"/>
      <c r="GRN305" s="66"/>
      <c r="GRO305" s="66"/>
      <c r="GRP305" s="66"/>
      <c r="GRQ305" s="66"/>
      <c r="GRR305" s="66"/>
      <c r="GRS305" s="66"/>
      <c r="GRT305" s="66"/>
      <c r="GRU305" s="66"/>
      <c r="GRV305" s="66"/>
      <c r="GRW305" s="66"/>
      <c r="GRX305" s="66"/>
      <c r="GRY305" s="66"/>
      <c r="GRZ305" s="66"/>
      <c r="GSA305" s="66"/>
      <c r="GSB305" s="66"/>
      <c r="GSC305" s="66"/>
      <c r="GSD305" s="66"/>
      <c r="GSE305" s="66"/>
      <c r="GSF305" s="66"/>
      <c r="GSG305" s="66"/>
      <c r="GSH305" s="66"/>
      <c r="GSI305" s="66"/>
      <c r="GSJ305" s="66"/>
      <c r="GSK305" s="66"/>
      <c r="GSL305" s="66"/>
      <c r="GSM305" s="66"/>
      <c r="GSN305" s="66"/>
      <c r="GSO305" s="66"/>
      <c r="GSP305" s="66"/>
      <c r="GSQ305" s="66"/>
      <c r="GSR305" s="66"/>
      <c r="GSS305" s="66"/>
      <c r="GST305" s="66"/>
      <c r="GSU305" s="66"/>
      <c r="GSV305" s="66"/>
      <c r="GSW305" s="66"/>
      <c r="GSX305" s="66"/>
      <c r="GSY305" s="66"/>
      <c r="GSZ305" s="66"/>
      <c r="GTA305" s="66"/>
      <c r="GTB305" s="66"/>
      <c r="GTC305" s="66"/>
      <c r="GTD305" s="66"/>
      <c r="GTE305" s="66"/>
      <c r="GTF305" s="66"/>
      <c r="GTG305" s="66"/>
      <c r="GTH305" s="66"/>
      <c r="GTI305" s="66"/>
      <c r="GTJ305" s="66"/>
      <c r="GTK305" s="66"/>
      <c r="GTL305" s="66"/>
      <c r="GTM305" s="66"/>
      <c r="GTN305" s="66"/>
      <c r="GTO305" s="66"/>
      <c r="GTP305" s="66"/>
      <c r="GTQ305" s="66"/>
      <c r="GTR305" s="66"/>
      <c r="GTS305" s="66"/>
      <c r="GTT305" s="66"/>
      <c r="GTU305" s="66"/>
      <c r="GTV305" s="66"/>
      <c r="GTW305" s="66"/>
      <c r="GTX305" s="66"/>
      <c r="GTY305" s="66"/>
      <c r="GTZ305" s="66"/>
      <c r="GUA305" s="66"/>
      <c r="GUB305" s="66"/>
      <c r="GUC305" s="66"/>
      <c r="GUD305" s="66"/>
      <c r="GUE305" s="66"/>
      <c r="GUF305" s="66"/>
      <c r="GUG305" s="66"/>
      <c r="GUH305" s="66"/>
      <c r="GUI305" s="66"/>
      <c r="GUJ305" s="66"/>
      <c r="GUK305" s="66"/>
      <c r="GUL305" s="66"/>
      <c r="GUM305" s="66"/>
      <c r="GUN305" s="66"/>
      <c r="GUO305" s="66"/>
      <c r="GUP305" s="66"/>
      <c r="GUQ305" s="66"/>
      <c r="GUR305" s="66"/>
      <c r="GUS305" s="66"/>
      <c r="GUT305" s="66"/>
      <c r="GUU305" s="66"/>
      <c r="GUV305" s="66"/>
      <c r="GUW305" s="66"/>
      <c r="GUX305" s="66"/>
      <c r="GUY305" s="66"/>
      <c r="GUZ305" s="66"/>
      <c r="GVA305" s="66"/>
      <c r="GVB305" s="66"/>
      <c r="GVC305" s="66"/>
      <c r="GVD305" s="66"/>
      <c r="GVE305" s="66"/>
      <c r="GVF305" s="66"/>
      <c r="GVG305" s="66"/>
      <c r="GVH305" s="66"/>
      <c r="GVI305" s="66"/>
      <c r="GVJ305" s="66"/>
      <c r="GVK305" s="66"/>
      <c r="GVL305" s="66"/>
      <c r="GVM305" s="66"/>
      <c r="GVN305" s="66"/>
      <c r="GVO305" s="66"/>
      <c r="GVP305" s="66"/>
      <c r="GVQ305" s="66"/>
      <c r="GVR305" s="66"/>
      <c r="GVS305" s="66"/>
      <c r="GVT305" s="66"/>
      <c r="GVU305" s="66"/>
      <c r="GVV305" s="66"/>
      <c r="GVW305" s="66"/>
      <c r="GVX305" s="66"/>
      <c r="GVY305" s="66"/>
      <c r="GVZ305" s="66"/>
      <c r="GWA305" s="66"/>
      <c r="GWB305" s="66"/>
      <c r="GWC305" s="66"/>
      <c r="GWD305" s="66"/>
      <c r="GWE305" s="66"/>
      <c r="GWF305" s="66"/>
      <c r="GWG305" s="66"/>
      <c r="GWH305" s="66"/>
      <c r="GWI305" s="66"/>
      <c r="GWJ305" s="66"/>
      <c r="GWK305" s="66"/>
      <c r="GWL305" s="66"/>
      <c r="GWM305" s="66"/>
      <c r="GWN305" s="66"/>
      <c r="GWO305" s="66"/>
      <c r="GWP305" s="66"/>
      <c r="GWQ305" s="66"/>
      <c r="GWR305" s="66"/>
      <c r="GWS305" s="66"/>
      <c r="GWT305" s="66"/>
      <c r="GWU305" s="66"/>
      <c r="GWV305" s="66"/>
      <c r="GWW305" s="66"/>
      <c r="GWX305" s="66"/>
      <c r="GWY305" s="66"/>
      <c r="GWZ305" s="66"/>
      <c r="GXA305" s="66"/>
      <c r="GXB305" s="66"/>
      <c r="GXC305" s="66"/>
      <c r="GXD305" s="66"/>
      <c r="GXE305" s="66"/>
      <c r="GXF305" s="66"/>
      <c r="GXG305" s="66"/>
      <c r="GXH305" s="66"/>
      <c r="GXI305" s="66"/>
      <c r="GXJ305" s="66"/>
      <c r="GXK305" s="66"/>
      <c r="GXL305" s="66"/>
      <c r="GXM305" s="66"/>
      <c r="GXN305" s="66"/>
      <c r="GXO305" s="66"/>
      <c r="GXP305" s="66"/>
      <c r="GXQ305" s="66"/>
      <c r="GXR305" s="66"/>
      <c r="GXS305" s="66"/>
      <c r="GXT305" s="66"/>
      <c r="GXU305" s="66"/>
      <c r="GXV305" s="66"/>
      <c r="GXW305" s="66"/>
      <c r="GXX305" s="66"/>
      <c r="GXY305" s="66"/>
      <c r="GXZ305" s="66"/>
      <c r="GYA305" s="66"/>
      <c r="GYB305" s="66"/>
      <c r="GYC305" s="66"/>
      <c r="GYD305" s="66"/>
      <c r="GYE305" s="66"/>
      <c r="GYF305" s="66"/>
      <c r="GYG305" s="66"/>
      <c r="GYH305" s="66"/>
      <c r="GYI305" s="66"/>
      <c r="GYJ305" s="66"/>
      <c r="GYK305" s="66"/>
      <c r="GYL305" s="66"/>
      <c r="GYM305" s="66"/>
      <c r="GYN305" s="66"/>
      <c r="GYO305" s="66"/>
      <c r="GYP305" s="66"/>
      <c r="GYQ305" s="66"/>
      <c r="GYR305" s="66"/>
      <c r="GYS305" s="66"/>
      <c r="GYT305" s="66"/>
      <c r="GYU305" s="66"/>
      <c r="GYV305" s="66"/>
      <c r="GYW305" s="66"/>
      <c r="GYX305" s="66"/>
      <c r="GYY305" s="66"/>
      <c r="GYZ305" s="66"/>
      <c r="GZA305" s="66"/>
      <c r="GZB305" s="66"/>
      <c r="GZC305" s="66"/>
      <c r="GZD305" s="66"/>
      <c r="GZE305" s="66"/>
      <c r="GZF305" s="66"/>
      <c r="GZG305" s="66"/>
      <c r="GZH305" s="66"/>
      <c r="GZI305" s="66"/>
      <c r="GZJ305" s="66"/>
      <c r="GZK305" s="66"/>
      <c r="GZL305" s="66"/>
      <c r="GZM305" s="66"/>
      <c r="GZN305" s="66"/>
      <c r="GZO305" s="66"/>
      <c r="GZP305" s="66"/>
      <c r="GZQ305" s="66"/>
      <c r="GZR305" s="66"/>
      <c r="GZS305" s="66"/>
      <c r="GZT305" s="66"/>
      <c r="GZU305" s="66"/>
      <c r="GZV305" s="66"/>
      <c r="GZW305" s="66"/>
      <c r="GZX305" s="66"/>
      <c r="GZY305" s="66"/>
      <c r="GZZ305" s="66"/>
      <c r="HAA305" s="66"/>
      <c r="HAB305" s="66"/>
      <c r="HAC305" s="66"/>
      <c r="HAD305" s="66"/>
      <c r="HAE305" s="66"/>
      <c r="HAF305" s="66"/>
      <c r="HAG305" s="66"/>
      <c r="HAH305" s="66"/>
      <c r="HAI305" s="66"/>
      <c r="HAJ305" s="66"/>
      <c r="HAK305" s="66"/>
      <c r="HAL305" s="66"/>
      <c r="HAM305" s="66"/>
      <c r="HAN305" s="66"/>
      <c r="HAO305" s="66"/>
      <c r="HAP305" s="66"/>
      <c r="HAQ305" s="66"/>
      <c r="HAR305" s="66"/>
      <c r="HAS305" s="66"/>
      <c r="HAT305" s="66"/>
      <c r="HAU305" s="66"/>
      <c r="HAV305" s="66"/>
      <c r="HAW305" s="66"/>
      <c r="HAX305" s="66"/>
      <c r="HAY305" s="66"/>
      <c r="HAZ305" s="66"/>
      <c r="HBA305" s="66"/>
      <c r="HBB305" s="66"/>
      <c r="HBC305" s="66"/>
      <c r="HBD305" s="66"/>
      <c r="HBE305" s="66"/>
      <c r="HBF305" s="66"/>
      <c r="HBG305" s="66"/>
      <c r="HBH305" s="66"/>
      <c r="HBI305" s="66"/>
      <c r="HBJ305" s="66"/>
      <c r="HBK305" s="66"/>
      <c r="HBL305" s="66"/>
      <c r="HBM305" s="66"/>
      <c r="HBN305" s="66"/>
      <c r="HBO305" s="66"/>
      <c r="HBP305" s="66"/>
      <c r="HBQ305" s="66"/>
      <c r="HBR305" s="66"/>
      <c r="HBS305" s="66"/>
      <c r="HBT305" s="66"/>
      <c r="HBU305" s="66"/>
      <c r="HBV305" s="66"/>
      <c r="HBW305" s="66"/>
      <c r="HBX305" s="66"/>
      <c r="HBY305" s="66"/>
      <c r="HBZ305" s="66"/>
      <c r="HCA305" s="66"/>
      <c r="HCB305" s="66"/>
      <c r="HCC305" s="66"/>
      <c r="HCD305" s="66"/>
      <c r="HCE305" s="66"/>
      <c r="HCF305" s="66"/>
      <c r="HCG305" s="66"/>
      <c r="HCH305" s="66"/>
      <c r="HCI305" s="66"/>
      <c r="HCJ305" s="66"/>
      <c r="HCK305" s="66"/>
      <c r="HCL305" s="66"/>
      <c r="HCM305" s="66"/>
      <c r="HCN305" s="66"/>
      <c r="HCO305" s="66"/>
      <c r="HCP305" s="66"/>
      <c r="HCQ305" s="66"/>
      <c r="HCR305" s="66"/>
      <c r="HCS305" s="66"/>
      <c r="HCT305" s="66"/>
      <c r="HCU305" s="66"/>
      <c r="HCV305" s="66"/>
      <c r="HCW305" s="66"/>
      <c r="HCX305" s="66"/>
      <c r="HCY305" s="66"/>
      <c r="HCZ305" s="66"/>
      <c r="HDA305" s="66"/>
      <c r="HDB305" s="66"/>
      <c r="HDC305" s="66"/>
      <c r="HDD305" s="66"/>
      <c r="HDE305" s="66"/>
      <c r="HDF305" s="66"/>
      <c r="HDG305" s="66"/>
      <c r="HDH305" s="66"/>
      <c r="HDI305" s="66"/>
      <c r="HDJ305" s="66"/>
      <c r="HDK305" s="66"/>
      <c r="HDL305" s="66"/>
      <c r="HDM305" s="66"/>
      <c r="HDN305" s="66"/>
      <c r="HDO305" s="66"/>
      <c r="HDP305" s="66"/>
      <c r="HDQ305" s="66"/>
      <c r="HDR305" s="66"/>
      <c r="HDS305" s="66"/>
      <c r="HDT305" s="66"/>
      <c r="HDU305" s="66"/>
      <c r="HDV305" s="66"/>
      <c r="HDW305" s="66"/>
      <c r="HDX305" s="66"/>
      <c r="HDY305" s="66"/>
      <c r="HDZ305" s="66"/>
      <c r="HEA305" s="66"/>
      <c r="HEB305" s="66"/>
      <c r="HEC305" s="66"/>
      <c r="HED305" s="66"/>
      <c r="HEE305" s="66"/>
      <c r="HEF305" s="66"/>
      <c r="HEG305" s="66"/>
      <c r="HEH305" s="66"/>
      <c r="HEI305" s="66"/>
      <c r="HEJ305" s="66"/>
      <c r="HEK305" s="66"/>
      <c r="HEL305" s="66"/>
      <c r="HEM305" s="66"/>
      <c r="HEN305" s="66"/>
      <c r="HEO305" s="66"/>
      <c r="HEP305" s="66"/>
      <c r="HEQ305" s="66"/>
      <c r="HER305" s="66"/>
      <c r="HES305" s="66"/>
      <c r="HET305" s="66"/>
      <c r="HEU305" s="66"/>
      <c r="HEV305" s="66"/>
      <c r="HEW305" s="66"/>
      <c r="HEX305" s="66"/>
      <c r="HEY305" s="66"/>
      <c r="HEZ305" s="66"/>
      <c r="HFA305" s="66"/>
      <c r="HFB305" s="66"/>
      <c r="HFC305" s="66"/>
      <c r="HFD305" s="66"/>
      <c r="HFE305" s="66"/>
      <c r="HFF305" s="66"/>
      <c r="HFG305" s="66"/>
      <c r="HFH305" s="66"/>
      <c r="HFI305" s="66"/>
      <c r="HFJ305" s="66"/>
      <c r="HFK305" s="66"/>
      <c r="HFL305" s="66"/>
      <c r="HFM305" s="66"/>
      <c r="HFN305" s="66"/>
      <c r="HFO305" s="66"/>
      <c r="HFP305" s="66"/>
      <c r="HFQ305" s="66"/>
      <c r="HFR305" s="66"/>
      <c r="HFS305" s="66"/>
      <c r="HFT305" s="66"/>
      <c r="HFU305" s="66"/>
      <c r="HFV305" s="66"/>
      <c r="HFW305" s="66"/>
      <c r="HFX305" s="66"/>
      <c r="HFY305" s="66"/>
      <c r="HFZ305" s="66"/>
      <c r="HGA305" s="66"/>
      <c r="HGB305" s="66"/>
      <c r="HGC305" s="66"/>
      <c r="HGD305" s="66"/>
      <c r="HGE305" s="66"/>
      <c r="HGF305" s="66"/>
      <c r="HGG305" s="66"/>
      <c r="HGH305" s="66"/>
      <c r="HGI305" s="66"/>
      <c r="HGJ305" s="66"/>
      <c r="HGK305" s="66"/>
      <c r="HGL305" s="66"/>
      <c r="HGM305" s="66"/>
      <c r="HGN305" s="66"/>
      <c r="HGO305" s="66"/>
      <c r="HGP305" s="66"/>
      <c r="HGQ305" s="66"/>
      <c r="HGR305" s="66"/>
      <c r="HGS305" s="66"/>
      <c r="HGT305" s="66"/>
      <c r="HGU305" s="66"/>
      <c r="HGV305" s="66"/>
      <c r="HGW305" s="66"/>
      <c r="HGX305" s="66"/>
      <c r="HGY305" s="66"/>
      <c r="HGZ305" s="66"/>
      <c r="HHA305" s="66"/>
      <c r="HHB305" s="66"/>
      <c r="HHC305" s="66"/>
      <c r="HHD305" s="66"/>
      <c r="HHE305" s="66"/>
      <c r="HHF305" s="66"/>
      <c r="HHG305" s="66"/>
      <c r="HHH305" s="66"/>
      <c r="HHI305" s="66"/>
      <c r="HHJ305" s="66"/>
      <c r="HHK305" s="66"/>
      <c r="HHL305" s="66"/>
      <c r="HHM305" s="66"/>
      <c r="HHN305" s="66"/>
      <c r="HHO305" s="66"/>
      <c r="HHP305" s="66"/>
      <c r="HHQ305" s="66"/>
      <c r="HHR305" s="66"/>
      <c r="HHS305" s="66"/>
      <c r="HHT305" s="66"/>
      <c r="HHU305" s="66"/>
      <c r="HHV305" s="66"/>
      <c r="HHW305" s="66"/>
      <c r="HHX305" s="66"/>
      <c r="HHY305" s="66"/>
      <c r="HHZ305" s="66"/>
      <c r="HIA305" s="66"/>
      <c r="HIB305" s="66"/>
      <c r="HIC305" s="66"/>
      <c r="HID305" s="66"/>
      <c r="HIE305" s="66"/>
      <c r="HIF305" s="66"/>
      <c r="HIG305" s="66"/>
      <c r="HIH305" s="66"/>
      <c r="HII305" s="66"/>
      <c r="HIJ305" s="66"/>
      <c r="HIK305" s="66"/>
      <c r="HIL305" s="66"/>
      <c r="HIM305" s="66"/>
      <c r="HIN305" s="66"/>
      <c r="HIO305" s="66"/>
      <c r="HIP305" s="66"/>
      <c r="HIQ305" s="66"/>
      <c r="HIR305" s="66"/>
      <c r="HIS305" s="66"/>
      <c r="HIT305" s="66"/>
      <c r="HIU305" s="66"/>
      <c r="HIV305" s="66"/>
      <c r="HIW305" s="66"/>
      <c r="HIX305" s="66"/>
      <c r="HIY305" s="66"/>
      <c r="HIZ305" s="66"/>
      <c r="HJA305" s="66"/>
      <c r="HJB305" s="66"/>
      <c r="HJC305" s="66"/>
      <c r="HJD305" s="66"/>
      <c r="HJE305" s="66"/>
      <c r="HJF305" s="66"/>
      <c r="HJG305" s="66"/>
      <c r="HJH305" s="66"/>
      <c r="HJI305" s="66"/>
      <c r="HJJ305" s="66"/>
      <c r="HJK305" s="66"/>
      <c r="HJL305" s="66"/>
      <c r="HJM305" s="66"/>
      <c r="HJN305" s="66"/>
      <c r="HJO305" s="66"/>
      <c r="HJP305" s="66"/>
      <c r="HJQ305" s="66"/>
      <c r="HJR305" s="66"/>
      <c r="HJS305" s="66"/>
      <c r="HJT305" s="66"/>
      <c r="HJU305" s="66"/>
      <c r="HJV305" s="66"/>
      <c r="HJW305" s="66"/>
      <c r="HJX305" s="66"/>
      <c r="HJY305" s="66"/>
      <c r="HJZ305" s="66"/>
      <c r="HKA305" s="66"/>
      <c r="HKB305" s="66"/>
      <c r="HKC305" s="66"/>
      <c r="HKD305" s="66"/>
      <c r="HKE305" s="66"/>
      <c r="HKF305" s="66"/>
      <c r="HKG305" s="66"/>
      <c r="HKH305" s="66"/>
      <c r="HKI305" s="66"/>
      <c r="HKJ305" s="66"/>
      <c r="HKK305" s="66"/>
      <c r="HKL305" s="66"/>
      <c r="HKM305" s="66"/>
      <c r="HKN305" s="66"/>
      <c r="HKO305" s="66"/>
      <c r="HKP305" s="66"/>
      <c r="HKQ305" s="66"/>
      <c r="HKR305" s="66"/>
      <c r="HKS305" s="66"/>
      <c r="HKT305" s="66"/>
      <c r="HKU305" s="66"/>
      <c r="HKV305" s="66"/>
      <c r="HKW305" s="66"/>
      <c r="HKX305" s="66"/>
      <c r="HKY305" s="66"/>
      <c r="HKZ305" s="66"/>
      <c r="HLA305" s="66"/>
      <c r="HLB305" s="66"/>
      <c r="HLC305" s="66"/>
      <c r="HLD305" s="66"/>
      <c r="HLE305" s="66"/>
      <c r="HLF305" s="66"/>
      <c r="HLG305" s="66"/>
      <c r="HLH305" s="66"/>
      <c r="HLI305" s="66"/>
      <c r="HLJ305" s="66"/>
      <c r="HLK305" s="66"/>
      <c r="HLL305" s="66"/>
      <c r="HLM305" s="66"/>
      <c r="HLN305" s="66"/>
      <c r="HLO305" s="66"/>
      <c r="HLP305" s="66"/>
      <c r="HLQ305" s="66"/>
      <c r="HLR305" s="66"/>
      <c r="HLS305" s="66"/>
      <c r="HLT305" s="66"/>
      <c r="HLU305" s="66"/>
      <c r="HLV305" s="66"/>
      <c r="HLW305" s="66"/>
      <c r="HLX305" s="66"/>
      <c r="HLY305" s="66"/>
      <c r="HLZ305" s="66"/>
      <c r="HMA305" s="66"/>
      <c r="HMB305" s="66"/>
      <c r="HMC305" s="66"/>
      <c r="HMD305" s="66"/>
      <c r="HME305" s="66"/>
      <c r="HMF305" s="66"/>
      <c r="HMG305" s="66"/>
      <c r="HMH305" s="66"/>
      <c r="HMI305" s="66"/>
      <c r="HMJ305" s="66"/>
      <c r="HMK305" s="66"/>
      <c r="HML305" s="66"/>
      <c r="HMM305" s="66"/>
      <c r="HMN305" s="66"/>
      <c r="HMO305" s="66"/>
      <c r="HMP305" s="66"/>
      <c r="HMQ305" s="66"/>
      <c r="HMR305" s="66"/>
      <c r="HMS305" s="66"/>
      <c r="HMT305" s="66"/>
      <c r="HMU305" s="66"/>
      <c r="HMV305" s="66"/>
      <c r="HMW305" s="66"/>
      <c r="HMX305" s="66"/>
      <c r="HMY305" s="66"/>
      <c r="HMZ305" s="66"/>
      <c r="HNA305" s="66"/>
      <c r="HNB305" s="66"/>
      <c r="HNC305" s="66"/>
      <c r="HND305" s="66"/>
      <c r="HNE305" s="66"/>
      <c r="HNF305" s="66"/>
      <c r="HNG305" s="66"/>
      <c r="HNH305" s="66"/>
      <c r="HNI305" s="66"/>
      <c r="HNJ305" s="66"/>
      <c r="HNK305" s="66"/>
      <c r="HNL305" s="66"/>
      <c r="HNM305" s="66"/>
      <c r="HNN305" s="66"/>
      <c r="HNO305" s="66"/>
      <c r="HNP305" s="66"/>
      <c r="HNQ305" s="66"/>
      <c r="HNR305" s="66"/>
      <c r="HNS305" s="66"/>
      <c r="HNT305" s="66"/>
      <c r="HNU305" s="66"/>
      <c r="HNV305" s="66"/>
      <c r="HNW305" s="66"/>
      <c r="HNX305" s="66"/>
      <c r="HNY305" s="66"/>
      <c r="HNZ305" s="66"/>
      <c r="HOA305" s="66"/>
      <c r="HOB305" s="66"/>
      <c r="HOC305" s="66"/>
      <c r="HOD305" s="66"/>
      <c r="HOE305" s="66"/>
      <c r="HOF305" s="66"/>
      <c r="HOG305" s="66"/>
      <c r="HOH305" s="66"/>
      <c r="HOI305" s="66"/>
      <c r="HOJ305" s="66"/>
      <c r="HOK305" s="66"/>
      <c r="HOL305" s="66"/>
      <c r="HOM305" s="66"/>
      <c r="HON305" s="66"/>
      <c r="HOO305" s="66"/>
      <c r="HOP305" s="66"/>
      <c r="HOQ305" s="66"/>
      <c r="HOR305" s="66"/>
      <c r="HOS305" s="66"/>
      <c r="HOT305" s="66"/>
      <c r="HOU305" s="66"/>
      <c r="HOV305" s="66"/>
      <c r="HOW305" s="66"/>
      <c r="HOX305" s="66"/>
      <c r="HOY305" s="66"/>
      <c r="HOZ305" s="66"/>
      <c r="HPA305" s="66"/>
      <c r="HPB305" s="66"/>
      <c r="HPC305" s="66"/>
      <c r="HPD305" s="66"/>
      <c r="HPE305" s="66"/>
      <c r="HPF305" s="66"/>
      <c r="HPG305" s="66"/>
      <c r="HPH305" s="66"/>
      <c r="HPI305" s="66"/>
      <c r="HPJ305" s="66"/>
      <c r="HPK305" s="66"/>
      <c r="HPL305" s="66"/>
      <c r="HPM305" s="66"/>
      <c r="HPN305" s="66"/>
      <c r="HPO305" s="66"/>
      <c r="HPP305" s="66"/>
      <c r="HPQ305" s="66"/>
      <c r="HPR305" s="66"/>
      <c r="HPS305" s="66"/>
      <c r="HPT305" s="66"/>
      <c r="HPU305" s="66"/>
      <c r="HPV305" s="66"/>
      <c r="HPW305" s="66"/>
      <c r="HPX305" s="66"/>
      <c r="HPY305" s="66"/>
      <c r="HPZ305" s="66"/>
      <c r="HQA305" s="66"/>
      <c r="HQB305" s="66"/>
      <c r="HQC305" s="66"/>
      <c r="HQD305" s="66"/>
      <c r="HQE305" s="66"/>
      <c r="HQF305" s="66"/>
      <c r="HQG305" s="66"/>
      <c r="HQH305" s="66"/>
      <c r="HQI305" s="66"/>
      <c r="HQJ305" s="66"/>
      <c r="HQK305" s="66"/>
      <c r="HQL305" s="66"/>
      <c r="HQM305" s="66"/>
      <c r="HQN305" s="66"/>
      <c r="HQO305" s="66"/>
      <c r="HQP305" s="66"/>
      <c r="HQQ305" s="66"/>
      <c r="HQR305" s="66"/>
      <c r="HQS305" s="66"/>
      <c r="HQT305" s="66"/>
      <c r="HQU305" s="66"/>
      <c r="HQV305" s="66"/>
      <c r="HQW305" s="66"/>
      <c r="HQX305" s="66"/>
      <c r="HQY305" s="66"/>
      <c r="HQZ305" s="66"/>
      <c r="HRA305" s="66"/>
      <c r="HRB305" s="66"/>
      <c r="HRC305" s="66"/>
      <c r="HRD305" s="66"/>
      <c r="HRE305" s="66"/>
      <c r="HRF305" s="66"/>
      <c r="HRG305" s="66"/>
      <c r="HRH305" s="66"/>
      <c r="HRI305" s="66"/>
      <c r="HRJ305" s="66"/>
      <c r="HRK305" s="66"/>
      <c r="HRL305" s="66"/>
      <c r="HRM305" s="66"/>
      <c r="HRN305" s="66"/>
      <c r="HRO305" s="66"/>
      <c r="HRP305" s="66"/>
      <c r="HRQ305" s="66"/>
      <c r="HRR305" s="66"/>
      <c r="HRS305" s="66"/>
      <c r="HRT305" s="66"/>
      <c r="HRU305" s="66"/>
      <c r="HRV305" s="66"/>
      <c r="HRW305" s="66"/>
      <c r="HRX305" s="66"/>
      <c r="HRY305" s="66"/>
      <c r="HRZ305" s="66"/>
      <c r="HSA305" s="66"/>
      <c r="HSB305" s="66"/>
      <c r="HSC305" s="66"/>
      <c r="HSD305" s="66"/>
      <c r="HSE305" s="66"/>
      <c r="HSF305" s="66"/>
      <c r="HSG305" s="66"/>
      <c r="HSH305" s="66"/>
      <c r="HSI305" s="66"/>
      <c r="HSJ305" s="66"/>
      <c r="HSK305" s="66"/>
      <c r="HSL305" s="66"/>
      <c r="HSM305" s="66"/>
      <c r="HSN305" s="66"/>
      <c r="HSO305" s="66"/>
      <c r="HSP305" s="66"/>
      <c r="HSQ305" s="66"/>
      <c r="HSR305" s="66"/>
      <c r="HSS305" s="66"/>
      <c r="HST305" s="66"/>
      <c r="HSU305" s="66"/>
      <c r="HSV305" s="66"/>
      <c r="HSW305" s="66"/>
      <c r="HSX305" s="66"/>
      <c r="HSY305" s="66"/>
      <c r="HSZ305" s="66"/>
      <c r="HTA305" s="66"/>
      <c r="HTB305" s="66"/>
      <c r="HTC305" s="66"/>
      <c r="HTD305" s="66"/>
      <c r="HTE305" s="66"/>
      <c r="HTF305" s="66"/>
      <c r="HTG305" s="66"/>
      <c r="HTH305" s="66"/>
      <c r="HTI305" s="66"/>
      <c r="HTJ305" s="66"/>
      <c r="HTK305" s="66"/>
      <c r="HTL305" s="66"/>
      <c r="HTM305" s="66"/>
      <c r="HTN305" s="66"/>
      <c r="HTO305" s="66"/>
      <c r="HTP305" s="66"/>
      <c r="HTQ305" s="66"/>
      <c r="HTR305" s="66"/>
      <c r="HTS305" s="66"/>
      <c r="HTT305" s="66"/>
      <c r="HTU305" s="66"/>
      <c r="HTV305" s="66"/>
      <c r="HTW305" s="66"/>
      <c r="HTX305" s="66"/>
      <c r="HTY305" s="66"/>
      <c r="HTZ305" s="66"/>
      <c r="HUA305" s="66"/>
      <c r="HUB305" s="66"/>
      <c r="HUC305" s="66"/>
      <c r="HUD305" s="66"/>
      <c r="HUE305" s="66"/>
      <c r="HUF305" s="66"/>
      <c r="HUG305" s="66"/>
      <c r="HUH305" s="66"/>
      <c r="HUI305" s="66"/>
      <c r="HUJ305" s="66"/>
      <c r="HUK305" s="66"/>
      <c r="HUL305" s="66"/>
      <c r="HUM305" s="66"/>
      <c r="HUN305" s="66"/>
      <c r="HUO305" s="66"/>
      <c r="HUP305" s="66"/>
      <c r="HUQ305" s="66"/>
      <c r="HUR305" s="66"/>
      <c r="HUS305" s="66"/>
      <c r="HUT305" s="66"/>
      <c r="HUU305" s="66"/>
      <c r="HUV305" s="66"/>
      <c r="HUW305" s="66"/>
      <c r="HUX305" s="66"/>
      <c r="HUY305" s="66"/>
      <c r="HUZ305" s="66"/>
      <c r="HVA305" s="66"/>
      <c r="HVB305" s="66"/>
      <c r="HVC305" s="66"/>
      <c r="HVD305" s="66"/>
      <c r="HVE305" s="66"/>
      <c r="HVF305" s="66"/>
      <c r="HVG305" s="66"/>
      <c r="HVH305" s="66"/>
      <c r="HVI305" s="66"/>
      <c r="HVJ305" s="66"/>
      <c r="HVK305" s="66"/>
      <c r="HVL305" s="66"/>
      <c r="HVM305" s="66"/>
      <c r="HVN305" s="66"/>
      <c r="HVO305" s="66"/>
      <c r="HVP305" s="66"/>
      <c r="HVQ305" s="66"/>
      <c r="HVR305" s="66"/>
      <c r="HVS305" s="66"/>
      <c r="HVT305" s="66"/>
      <c r="HVU305" s="66"/>
      <c r="HVV305" s="66"/>
      <c r="HVW305" s="66"/>
      <c r="HVX305" s="66"/>
      <c r="HVY305" s="66"/>
      <c r="HVZ305" s="66"/>
      <c r="HWA305" s="66"/>
      <c r="HWB305" s="66"/>
      <c r="HWC305" s="66"/>
      <c r="HWD305" s="66"/>
      <c r="HWE305" s="66"/>
      <c r="HWF305" s="66"/>
      <c r="HWG305" s="66"/>
      <c r="HWH305" s="66"/>
      <c r="HWI305" s="66"/>
      <c r="HWJ305" s="66"/>
      <c r="HWK305" s="66"/>
      <c r="HWL305" s="66"/>
      <c r="HWM305" s="66"/>
      <c r="HWN305" s="66"/>
      <c r="HWO305" s="66"/>
      <c r="HWP305" s="66"/>
      <c r="HWQ305" s="66"/>
      <c r="HWR305" s="66"/>
      <c r="HWS305" s="66"/>
      <c r="HWT305" s="66"/>
      <c r="HWU305" s="66"/>
      <c r="HWV305" s="66"/>
      <c r="HWW305" s="66"/>
      <c r="HWX305" s="66"/>
      <c r="HWY305" s="66"/>
      <c r="HWZ305" s="66"/>
      <c r="HXA305" s="66"/>
      <c r="HXB305" s="66"/>
      <c r="HXC305" s="66"/>
      <c r="HXD305" s="66"/>
      <c r="HXE305" s="66"/>
      <c r="HXF305" s="66"/>
      <c r="HXG305" s="66"/>
      <c r="HXH305" s="66"/>
      <c r="HXI305" s="66"/>
      <c r="HXJ305" s="66"/>
      <c r="HXK305" s="66"/>
      <c r="HXL305" s="66"/>
      <c r="HXM305" s="66"/>
      <c r="HXN305" s="66"/>
      <c r="HXO305" s="66"/>
      <c r="HXP305" s="66"/>
      <c r="HXQ305" s="66"/>
      <c r="HXR305" s="66"/>
      <c r="HXS305" s="66"/>
      <c r="HXT305" s="66"/>
      <c r="HXU305" s="66"/>
      <c r="HXV305" s="66"/>
      <c r="HXW305" s="66"/>
      <c r="HXX305" s="66"/>
      <c r="HXY305" s="66"/>
      <c r="HXZ305" s="66"/>
      <c r="HYA305" s="66"/>
      <c r="HYB305" s="66"/>
      <c r="HYC305" s="66"/>
      <c r="HYD305" s="66"/>
      <c r="HYE305" s="66"/>
      <c r="HYF305" s="66"/>
      <c r="HYG305" s="66"/>
      <c r="HYH305" s="66"/>
      <c r="HYI305" s="66"/>
      <c r="HYJ305" s="66"/>
      <c r="HYK305" s="66"/>
      <c r="HYL305" s="66"/>
      <c r="HYM305" s="66"/>
      <c r="HYN305" s="66"/>
      <c r="HYO305" s="66"/>
      <c r="HYP305" s="66"/>
      <c r="HYQ305" s="66"/>
      <c r="HYR305" s="66"/>
      <c r="HYS305" s="66"/>
      <c r="HYT305" s="66"/>
      <c r="HYU305" s="66"/>
      <c r="HYV305" s="66"/>
      <c r="HYW305" s="66"/>
      <c r="HYX305" s="66"/>
      <c r="HYY305" s="66"/>
      <c r="HYZ305" s="66"/>
      <c r="HZA305" s="66"/>
      <c r="HZB305" s="66"/>
      <c r="HZC305" s="66"/>
      <c r="HZD305" s="66"/>
      <c r="HZE305" s="66"/>
      <c r="HZF305" s="66"/>
      <c r="HZG305" s="66"/>
      <c r="HZH305" s="66"/>
      <c r="HZI305" s="66"/>
      <c r="HZJ305" s="66"/>
      <c r="HZK305" s="66"/>
      <c r="HZL305" s="66"/>
      <c r="HZM305" s="66"/>
      <c r="HZN305" s="66"/>
      <c r="HZO305" s="66"/>
      <c r="HZP305" s="66"/>
      <c r="HZQ305" s="66"/>
      <c r="HZR305" s="66"/>
      <c r="HZS305" s="66"/>
      <c r="HZT305" s="66"/>
      <c r="HZU305" s="66"/>
      <c r="HZV305" s="66"/>
      <c r="HZW305" s="66"/>
      <c r="HZX305" s="66"/>
      <c r="HZY305" s="66"/>
      <c r="HZZ305" s="66"/>
      <c r="IAA305" s="66"/>
      <c r="IAB305" s="66"/>
      <c r="IAC305" s="66"/>
      <c r="IAD305" s="66"/>
      <c r="IAE305" s="66"/>
      <c r="IAF305" s="66"/>
      <c r="IAG305" s="66"/>
      <c r="IAH305" s="66"/>
      <c r="IAI305" s="66"/>
      <c r="IAJ305" s="66"/>
      <c r="IAK305" s="66"/>
      <c r="IAL305" s="66"/>
      <c r="IAM305" s="66"/>
      <c r="IAN305" s="66"/>
      <c r="IAO305" s="66"/>
      <c r="IAP305" s="66"/>
      <c r="IAQ305" s="66"/>
      <c r="IAR305" s="66"/>
      <c r="IAS305" s="66"/>
      <c r="IAT305" s="66"/>
      <c r="IAU305" s="66"/>
      <c r="IAV305" s="66"/>
      <c r="IAW305" s="66"/>
      <c r="IAX305" s="66"/>
      <c r="IAY305" s="66"/>
      <c r="IAZ305" s="66"/>
      <c r="IBA305" s="66"/>
      <c r="IBB305" s="66"/>
      <c r="IBC305" s="66"/>
      <c r="IBD305" s="66"/>
      <c r="IBE305" s="66"/>
      <c r="IBF305" s="66"/>
      <c r="IBG305" s="66"/>
      <c r="IBH305" s="66"/>
      <c r="IBI305" s="66"/>
      <c r="IBJ305" s="66"/>
      <c r="IBK305" s="66"/>
      <c r="IBL305" s="66"/>
      <c r="IBM305" s="66"/>
      <c r="IBN305" s="66"/>
      <c r="IBO305" s="66"/>
      <c r="IBP305" s="66"/>
      <c r="IBQ305" s="66"/>
      <c r="IBR305" s="66"/>
      <c r="IBS305" s="66"/>
      <c r="IBT305" s="66"/>
      <c r="IBU305" s="66"/>
      <c r="IBV305" s="66"/>
      <c r="IBW305" s="66"/>
      <c r="IBX305" s="66"/>
      <c r="IBY305" s="66"/>
      <c r="IBZ305" s="66"/>
      <c r="ICA305" s="66"/>
      <c r="ICB305" s="66"/>
      <c r="ICC305" s="66"/>
      <c r="ICD305" s="66"/>
      <c r="ICE305" s="66"/>
      <c r="ICF305" s="66"/>
      <c r="ICG305" s="66"/>
      <c r="ICH305" s="66"/>
      <c r="ICI305" s="66"/>
      <c r="ICJ305" s="66"/>
      <c r="ICK305" s="66"/>
      <c r="ICL305" s="66"/>
      <c r="ICM305" s="66"/>
      <c r="ICN305" s="66"/>
      <c r="ICO305" s="66"/>
      <c r="ICP305" s="66"/>
      <c r="ICQ305" s="66"/>
      <c r="ICR305" s="66"/>
      <c r="ICS305" s="66"/>
      <c r="ICT305" s="66"/>
      <c r="ICU305" s="66"/>
      <c r="ICV305" s="66"/>
      <c r="ICW305" s="66"/>
      <c r="ICX305" s="66"/>
      <c r="ICY305" s="66"/>
      <c r="ICZ305" s="66"/>
      <c r="IDA305" s="66"/>
      <c r="IDB305" s="66"/>
      <c r="IDC305" s="66"/>
      <c r="IDD305" s="66"/>
      <c r="IDE305" s="66"/>
      <c r="IDF305" s="66"/>
      <c r="IDG305" s="66"/>
      <c r="IDH305" s="66"/>
      <c r="IDI305" s="66"/>
      <c r="IDJ305" s="66"/>
      <c r="IDK305" s="66"/>
      <c r="IDL305" s="66"/>
      <c r="IDM305" s="66"/>
      <c r="IDN305" s="66"/>
      <c r="IDO305" s="66"/>
      <c r="IDP305" s="66"/>
      <c r="IDQ305" s="66"/>
      <c r="IDR305" s="66"/>
      <c r="IDS305" s="66"/>
      <c r="IDT305" s="66"/>
      <c r="IDU305" s="66"/>
      <c r="IDV305" s="66"/>
      <c r="IDW305" s="66"/>
      <c r="IDX305" s="66"/>
      <c r="IDY305" s="66"/>
      <c r="IDZ305" s="66"/>
      <c r="IEA305" s="66"/>
      <c r="IEB305" s="66"/>
      <c r="IEC305" s="66"/>
      <c r="IED305" s="66"/>
      <c r="IEE305" s="66"/>
      <c r="IEF305" s="66"/>
      <c r="IEG305" s="66"/>
      <c r="IEH305" s="66"/>
      <c r="IEI305" s="66"/>
      <c r="IEJ305" s="66"/>
      <c r="IEK305" s="66"/>
      <c r="IEL305" s="66"/>
      <c r="IEM305" s="66"/>
      <c r="IEN305" s="66"/>
      <c r="IEO305" s="66"/>
      <c r="IEP305" s="66"/>
      <c r="IEQ305" s="66"/>
      <c r="IER305" s="66"/>
      <c r="IES305" s="66"/>
      <c r="IET305" s="66"/>
      <c r="IEU305" s="66"/>
      <c r="IEV305" s="66"/>
      <c r="IEW305" s="66"/>
      <c r="IEX305" s="66"/>
      <c r="IEY305" s="66"/>
      <c r="IEZ305" s="66"/>
      <c r="IFA305" s="66"/>
      <c r="IFB305" s="66"/>
      <c r="IFC305" s="66"/>
      <c r="IFD305" s="66"/>
      <c r="IFE305" s="66"/>
      <c r="IFF305" s="66"/>
      <c r="IFG305" s="66"/>
      <c r="IFH305" s="66"/>
      <c r="IFI305" s="66"/>
      <c r="IFJ305" s="66"/>
      <c r="IFK305" s="66"/>
      <c r="IFL305" s="66"/>
      <c r="IFM305" s="66"/>
      <c r="IFN305" s="66"/>
      <c r="IFO305" s="66"/>
      <c r="IFP305" s="66"/>
      <c r="IFQ305" s="66"/>
      <c r="IFR305" s="66"/>
      <c r="IFS305" s="66"/>
      <c r="IFT305" s="66"/>
      <c r="IFU305" s="66"/>
      <c r="IFV305" s="66"/>
      <c r="IFW305" s="66"/>
      <c r="IFX305" s="66"/>
      <c r="IFY305" s="66"/>
      <c r="IFZ305" s="66"/>
      <c r="IGA305" s="66"/>
      <c r="IGB305" s="66"/>
      <c r="IGC305" s="66"/>
      <c r="IGD305" s="66"/>
      <c r="IGE305" s="66"/>
      <c r="IGF305" s="66"/>
      <c r="IGG305" s="66"/>
      <c r="IGH305" s="66"/>
      <c r="IGI305" s="66"/>
      <c r="IGJ305" s="66"/>
      <c r="IGK305" s="66"/>
      <c r="IGL305" s="66"/>
      <c r="IGM305" s="66"/>
      <c r="IGN305" s="66"/>
      <c r="IGO305" s="66"/>
      <c r="IGP305" s="66"/>
      <c r="IGQ305" s="66"/>
      <c r="IGR305" s="66"/>
      <c r="IGS305" s="66"/>
      <c r="IGT305" s="66"/>
      <c r="IGU305" s="66"/>
      <c r="IGV305" s="66"/>
      <c r="IGW305" s="66"/>
      <c r="IGX305" s="66"/>
      <c r="IGY305" s="66"/>
      <c r="IGZ305" s="66"/>
      <c r="IHA305" s="66"/>
      <c r="IHB305" s="66"/>
      <c r="IHC305" s="66"/>
      <c r="IHD305" s="66"/>
      <c r="IHE305" s="66"/>
      <c r="IHF305" s="66"/>
      <c r="IHG305" s="66"/>
      <c r="IHH305" s="66"/>
      <c r="IHI305" s="66"/>
      <c r="IHJ305" s="66"/>
      <c r="IHK305" s="66"/>
      <c r="IHL305" s="66"/>
      <c r="IHM305" s="66"/>
      <c r="IHN305" s="66"/>
      <c r="IHO305" s="66"/>
      <c r="IHP305" s="66"/>
      <c r="IHQ305" s="66"/>
      <c r="IHR305" s="66"/>
      <c r="IHS305" s="66"/>
      <c r="IHT305" s="66"/>
      <c r="IHU305" s="66"/>
      <c r="IHV305" s="66"/>
      <c r="IHW305" s="66"/>
      <c r="IHX305" s="66"/>
      <c r="IHY305" s="66"/>
      <c r="IHZ305" s="66"/>
      <c r="IIA305" s="66"/>
      <c r="IIB305" s="66"/>
      <c r="IIC305" s="66"/>
      <c r="IID305" s="66"/>
      <c r="IIE305" s="66"/>
      <c r="IIF305" s="66"/>
      <c r="IIG305" s="66"/>
      <c r="IIH305" s="66"/>
      <c r="III305" s="66"/>
      <c r="IIJ305" s="66"/>
      <c r="IIK305" s="66"/>
      <c r="IIL305" s="66"/>
      <c r="IIM305" s="66"/>
      <c r="IIN305" s="66"/>
      <c r="IIO305" s="66"/>
      <c r="IIP305" s="66"/>
      <c r="IIQ305" s="66"/>
      <c r="IIR305" s="66"/>
      <c r="IIS305" s="66"/>
      <c r="IIT305" s="66"/>
      <c r="IIU305" s="66"/>
      <c r="IIV305" s="66"/>
      <c r="IIW305" s="66"/>
      <c r="IIX305" s="66"/>
      <c r="IIY305" s="66"/>
      <c r="IIZ305" s="66"/>
      <c r="IJA305" s="66"/>
      <c r="IJB305" s="66"/>
      <c r="IJC305" s="66"/>
      <c r="IJD305" s="66"/>
      <c r="IJE305" s="66"/>
      <c r="IJF305" s="66"/>
      <c r="IJG305" s="66"/>
      <c r="IJH305" s="66"/>
      <c r="IJI305" s="66"/>
      <c r="IJJ305" s="66"/>
      <c r="IJK305" s="66"/>
      <c r="IJL305" s="66"/>
      <c r="IJM305" s="66"/>
      <c r="IJN305" s="66"/>
      <c r="IJO305" s="66"/>
      <c r="IJP305" s="66"/>
      <c r="IJQ305" s="66"/>
      <c r="IJR305" s="66"/>
      <c r="IJS305" s="66"/>
      <c r="IJT305" s="66"/>
      <c r="IJU305" s="66"/>
      <c r="IJV305" s="66"/>
      <c r="IJW305" s="66"/>
      <c r="IJX305" s="66"/>
      <c r="IJY305" s="66"/>
      <c r="IJZ305" s="66"/>
      <c r="IKA305" s="66"/>
      <c r="IKB305" s="66"/>
      <c r="IKC305" s="66"/>
      <c r="IKD305" s="66"/>
      <c r="IKE305" s="66"/>
      <c r="IKF305" s="66"/>
      <c r="IKG305" s="66"/>
      <c r="IKH305" s="66"/>
      <c r="IKI305" s="66"/>
      <c r="IKJ305" s="66"/>
      <c r="IKK305" s="66"/>
      <c r="IKL305" s="66"/>
      <c r="IKM305" s="66"/>
      <c r="IKN305" s="66"/>
      <c r="IKO305" s="66"/>
      <c r="IKP305" s="66"/>
      <c r="IKQ305" s="66"/>
      <c r="IKR305" s="66"/>
      <c r="IKS305" s="66"/>
      <c r="IKT305" s="66"/>
      <c r="IKU305" s="66"/>
      <c r="IKV305" s="66"/>
      <c r="IKW305" s="66"/>
      <c r="IKX305" s="66"/>
      <c r="IKY305" s="66"/>
      <c r="IKZ305" s="66"/>
      <c r="ILA305" s="66"/>
      <c r="ILB305" s="66"/>
      <c r="ILC305" s="66"/>
      <c r="ILD305" s="66"/>
      <c r="ILE305" s="66"/>
      <c r="ILF305" s="66"/>
      <c r="ILG305" s="66"/>
      <c r="ILH305" s="66"/>
      <c r="ILI305" s="66"/>
      <c r="ILJ305" s="66"/>
      <c r="ILK305" s="66"/>
      <c r="ILL305" s="66"/>
      <c r="ILM305" s="66"/>
      <c r="ILN305" s="66"/>
      <c r="ILO305" s="66"/>
      <c r="ILP305" s="66"/>
      <c r="ILQ305" s="66"/>
      <c r="ILR305" s="66"/>
      <c r="ILS305" s="66"/>
      <c r="ILT305" s="66"/>
      <c r="ILU305" s="66"/>
      <c r="ILV305" s="66"/>
      <c r="ILW305" s="66"/>
      <c r="ILX305" s="66"/>
      <c r="ILY305" s="66"/>
      <c r="ILZ305" s="66"/>
      <c r="IMA305" s="66"/>
      <c r="IMB305" s="66"/>
      <c r="IMC305" s="66"/>
      <c r="IMD305" s="66"/>
      <c r="IME305" s="66"/>
      <c r="IMF305" s="66"/>
      <c r="IMG305" s="66"/>
      <c r="IMH305" s="66"/>
      <c r="IMI305" s="66"/>
      <c r="IMJ305" s="66"/>
      <c r="IMK305" s="66"/>
      <c r="IML305" s="66"/>
      <c r="IMM305" s="66"/>
      <c r="IMN305" s="66"/>
      <c r="IMO305" s="66"/>
      <c r="IMP305" s="66"/>
      <c r="IMQ305" s="66"/>
      <c r="IMR305" s="66"/>
      <c r="IMS305" s="66"/>
      <c r="IMT305" s="66"/>
      <c r="IMU305" s="66"/>
      <c r="IMV305" s="66"/>
      <c r="IMW305" s="66"/>
      <c r="IMX305" s="66"/>
      <c r="IMY305" s="66"/>
      <c r="IMZ305" s="66"/>
      <c r="INA305" s="66"/>
      <c r="INB305" s="66"/>
      <c r="INC305" s="66"/>
      <c r="IND305" s="66"/>
      <c r="INE305" s="66"/>
      <c r="INF305" s="66"/>
      <c r="ING305" s="66"/>
      <c r="INH305" s="66"/>
      <c r="INI305" s="66"/>
      <c r="INJ305" s="66"/>
      <c r="INK305" s="66"/>
      <c r="INL305" s="66"/>
      <c r="INM305" s="66"/>
      <c r="INN305" s="66"/>
      <c r="INO305" s="66"/>
      <c r="INP305" s="66"/>
      <c r="INQ305" s="66"/>
      <c r="INR305" s="66"/>
      <c r="INS305" s="66"/>
      <c r="INT305" s="66"/>
      <c r="INU305" s="66"/>
      <c r="INV305" s="66"/>
      <c r="INW305" s="66"/>
      <c r="INX305" s="66"/>
      <c r="INY305" s="66"/>
      <c r="INZ305" s="66"/>
      <c r="IOA305" s="66"/>
      <c r="IOB305" s="66"/>
      <c r="IOC305" s="66"/>
      <c r="IOD305" s="66"/>
      <c r="IOE305" s="66"/>
      <c r="IOF305" s="66"/>
      <c r="IOG305" s="66"/>
      <c r="IOH305" s="66"/>
      <c r="IOI305" s="66"/>
      <c r="IOJ305" s="66"/>
      <c r="IOK305" s="66"/>
      <c r="IOL305" s="66"/>
      <c r="IOM305" s="66"/>
      <c r="ION305" s="66"/>
      <c r="IOO305" s="66"/>
      <c r="IOP305" s="66"/>
      <c r="IOQ305" s="66"/>
      <c r="IOR305" s="66"/>
      <c r="IOS305" s="66"/>
      <c r="IOT305" s="66"/>
      <c r="IOU305" s="66"/>
      <c r="IOV305" s="66"/>
      <c r="IOW305" s="66"/>
      <c r="IOX305" s="66"/>
      <c r="IOY305" s="66"/>
      <c r="IOZ305" s="66"/>
      <c r="IPA305" s="66"/>
      <c r="IPB305" s="66"/>
      <c r="IPC305" s="66"/>
      <c r="IPD305" s="66"/>
      <c r="IPE305" s="66"/>
      <c r="IPF305" s="66"/>
      <c r="IPG305" s="66"/>
      <c r="IPH305" s="66"/>
      <c r="IPI305" s="66"/>
      <c r="IPJ305" s="66"/>
      <c r="IPK305" s="66"/>
      <c r="IPL305" s="66"/>
      <c r="IPM305" s="66"/>
      <c r="IPN305" s="66"/>
      <c r="IPO305" s="66"/>
      <c r="IPP305" s="66"/>
      <c r="IPQ305" s="66"/>
      <c r="IPR305" s="66"/>
      <c r="IPS305" s="66"/>
      <c r="IPT305" s="66"/>
      <c r="IPU305" s="66"/>
      <c r="IPV305" s="66"/>
      <c r="IPW305" s="66"/>
      <c r="IPX305" s="66"/>
      <c r="IPY305" s="66"/>
      <c r="IPZ305" s="66"/>
      <c r="IQA305" s="66"/>
      <c r="IQB305" s="66"/>
      <c r="IQC305" s="66"/>
      <c r="IQD305" s="66"/>
      <c r="IQE305" s="66"/>
      <c r="IQF305" s="66"/>
      <c r="IQG305" s="66"/>
      <c r="IQH305" s="66"/>
      <c r="IQI305" s="66"/>
      <c r="IQJ305" s="66"/>
      <c r="IQK305" s="66"/>
      <c r="IQL305" s="66"/>
      <c r="IQM305" s="66"/>
      <c r="IQN305" s="66"/>
      <c r="IQO305" s="66"/>
      <c r="IQP305" s="66"/>
      <c r="IQQ305" s="66"/>
      <c r="IQR305" s="66"/>
      <c r="IQS305" s="66"/>
      <c r="IQT305" s="66"/>
      <c r="IQU305" s="66"/>
      <c r="IQV305" s="66"/>
      <c r="IQW305" s="66"/>
      <c r="IQX305" s="66"/>
      <c r="IQY305" s="66"/>
      <c r="IQZ305" s="66"/>
      <c r="IRA305" s="66"/>
      <c r="IRB305" s="66"/>
      <c r="IRC305" s="66"/>
      <c r="IRD305" s="66"/>
      <c r="IRE305" s="66"/>
      <c r="IRF305" s="66"/>
      <c r="IRG305" s="66"/>
      <c r="IRH305" s="66"/>
      <c r="IRI305" s="66"/>
      <c r="IRJ305" s="66"/>
      <c r="IRK305" s="66"/>
      <c r="IRL305" s="66"/>
      <c r="IRM305" s="66"/>
      <c r="IRN305" s="66"/>
      <c r="IRO305" s="66"/>
      <c r="IRP305" s="66"/>
      <c r="IRQ305" s="66"/>
      <c r="IRR305" s="66"/>
      <c r="IRS305" s="66"/>
      <c r="IRT305" s="66"/>
      <c r="IRU305" s="66"/>
      <c r="IRV305" s="66"/>
      <c r="IRW305" s="66"/>
      <c r="IRX305" s="66"/>
      <c r="IRY305" s="66"/>
      <c r="IRZ305" s="66"/>
      <c r="ISA305" s="66"/>
      <c r="ISB305" s="66"/>
      <c r="ISC305" s="66"/>
      <c r="ISD305" s="66"/>
      <c r="ISE305" s="66"/>
      <c r="ISF305" s="66"/>
      <c r="ISG305" s="66"/>
      <c r="ISH305" s="66"/>
      <c r="ISI305" s="66"/>
      <c r="ISJ305" s="66"/>
      <c r="ISK305" s="66"/>
      <c r="ISL305" s="66"/>
      <c r="ISM305" s="66"/>
      <c r="ISN305" s="66"/>
      <c r="ISO305" s="66"/>
      <c r="ISP305" s="66"/>
      <c r="ISQ305" s="66"/>
      <c r="ISR305" s="66"/>
      <c r="ISS305" s="66"/>
      <c r="IST305" s="66"/>
      <c r="ISU305" s="66"/>
      <c r="ISV305" s="66"/>
      <c r="ISW305" s="66"/>
      <c r="ISX305" s="66"/>
      <c r="ISY305" s="66"/>
      <c r="ISZ305" s="66"/>
      <c r="ITA305" s="66"/>
      <c r="ITB305" s="66"/>
      <c r="ITC305" s="66"/>
      <c r="ITD305" s="66"/>
      <c r="ITE305" s="66"/>
      <c r="ITF305" s="66"/>
      <c r="ITG305" s="66"/>
      <c r="ITH305" s="66"/>
      <c r="ITI305" s="66"/>
      <c r="ITJ305" s="66"/>
      <c r="ITK305" s="66"/>
      <c r="ITL305" s="66"/>
      <c r="ITM305" s="66"/>
      <c r="ITN305" s="66"/>
      <c r="ITO305" s="66"/>
      <c r="ITP305" s="66"/>
      <c r="ITQ305" s="66"/>
      <c r="ITR305" s="66"/>
      <c r="ITS305" s="66"/>
      <c r="ITT305" s="66"/>
      <c r="ITU305" s="66"/>
      <c r="ITV305" s="66"/>
      <c r="ITW305" s="66"/>
      <c r="ITX305" s="66"/>
      <c r="ITY305" s="66"/>
      <c r="ITZ305" s="66"/>
      <c r="IUA305" s="66"/>
      <c r="IUB305" s="66"/>
      <c r="IUC305" s="66"/>
      <c r="IUD305" s="66"/>
      <c r="IUE305" s="66"/>
      <c r="IUF305" s="66"/>
      <c r="IUG305" s="66"/>
      <c r="IUH305" s="66"/>
      <c r="IUI305" s="66"/>
      <c r="IUJ305" s="66"/>
      <c r="IUK305" s="66"/>
      <c r="IUL305" s="66"/>
      <c r="IUM305" s="66"/>
      <c r="IUN305" s="66"/>
      <c r="IUO305" s="66"/>
      <c r="IUP305" s="66"/>
      <c r="IUQ305" s="66"/>
      <c r="IUR305" s="66"/>
      <c r="IUS305" s="66"/>
      <c r="IUT305" s="66"/>
      <c r="IUU305" s="66"/>
      <c r="IUV305" s="66"/>
      <c r="IUW305" s="66"/>
      <c r="IUX305" s="66"/>
      <c r="IUY305" s="66"/>
      <c r="IUZ305" s="66"/>
      <c r="IVA305" s="66"/>
      <c r="IVB305" s="66"/>
      <c r="IVC305" s="66"/>
      <c r="IVD305" s="66"/>
      <c r="IVE305" s="66"/>
      <c r="IVF305" s="66"/>
      <c r="IVG305" s="66"/>
      <c r="IVH305" s="66"/>
      <c r="IVI305" s="66"/>
      <c r="IVJ305" s="66"/>
      <c r="IVK305" s="66"/>
      <c r="IVL305" s="66"/>
      <c r="IVM305" s="66"/>
      <c r="IVN305" s="66"/>
      <c r="IVO305" s="66"/>
      <c r="IVP305" s="66"/>
      <c r="IVQ305" s="66"/>
      <c r="IVR305" s="66"/>
      <c r="IVS305" s="66"/>
      <c r="IVT305" s="66"/>
      <c r="IVU305" s="66"/>
      <c r="IVV305" s="66"/>
      <c r="IVW305" s="66"/>
      <c r="IVX305" s="66"/>
      <c r="IVY305" s="66"/>
      <c r="IVZ305" s="66"/>
      <c r="IWA305" s="66"/>
      <c r="IWB305" s="66"/>
      <c r="IWC305" s="66"/>
      <c r="IWD305" s="66"/>
      <c r="IWE305" s="66"/>
      <c r="IWF305" s="66"/>
      <c r="IWG305" s="66"/>
      <c r="IWH305" s="66"/>
      <c r="IWI305" s="66"/>
      <c r="IWJ305" s="66"/>
      <c r="IWK305" s="66"/>
      <c r="IWL305" s="66"/>
      <c r="IWM305" s="66"/>
      <c r="IWN305" s="66"/>
      <c r="IWO305" s="66"/>
      <c r="IWP305" s="66"/>
      <c r="IWQ305" s="66"/>
      <c r="IWR305" s="66"/>
      <c r="IWS305" s="66"/>
      <c r="IWT305" s="66"/>
      <c r="IWU305" s="66"/>
      <c r="IWV305" s="66"/>
      <c r="IWW305" s="66"/>
      <c r="IWX305" s="66"/>
      <c r="IWY305" s="66"/>
      <c r="IWZ305" s="66"/>
      <c r="IXA305" s="66"/>
      <c r="IXB305" s="66"/>
      <c r="IXC305" s="66"/>
      <c r="IXD305" s="66"/>
      <c r="IXE305" s="66"/>
      <c r="IXF305" s="66"/>
      <c r="IXG305" s="66"/>
      <c r="IXH305" s="66"/>
      <c r="IXI305" s="66"/>
      <c r="IXJ305" s="66"/>
      <c r="IXK305" s="66"/>
      <c r="IXL305" s="66"/>
      <c r="IXM305" s="66"/>
      <c r="IXN305" s="66"/>
      <c r="IXO305" s="66"/>
      <c r="IXP305" s="66"/>
      <c r="IXQ305" s="66"/>
      <c r="IXR305" s="66"/>
      <c r="IXS305" s="66"/>
      <c r="IXT305" s="66"/>
      <c r="IXU305" s="66"/>
      <c r="IXV305" s="66"/>
      <c r="IXW305" s="66"/>
      <c r="IXX305" s="66"/>
      <c r="IXY305" s="66"/>
      <c r="IXZ305" s="66"/>
      <c r="IYA305" s="66"/>
      <c r="IYB305" s="66"/>
      <c r="IYC305" s="66"/>
      <c r="IYD305" s="66"/>
      <c r="IYE305" s="66"/>
      <c r="IYF305" s="66"/>
      <c r="IYG305" s="66"/>
      <c r="IYH305" s="66"/>
      <c r="IYI305" s="66"/>
      <c r="IYJ305" s="66"/>
      <c r="IYK305" s="66"/>
      <c r="IYL305" s="66"/>
      <c r="IYM305" s="66"/>
      <c r="IYN305" s="66"/>
      <c r="IYO305" s="66"/>
      <c r="IYP305" s="66"/>
      <c r="IYQ305" s="66"/>
      <c r="IYR305" s="66"/>
      <c r="IYS305" s="66"/>
      <c r="IYT305" s="66"/>
      <c r="IYU305" s="66"/>
      <c r="IYV305" s="66"/>
      <c r="IYW305" s="66"/>
      <c r="IYX305" s="66"/>
      <c r="IYY305" s="66"/>
      <c r="IYZ305" s="66"/>
      <c r="IZA305" s="66"/>
      <c r="IZB305" s="66"/>
      <c r="IZC305" s="66"/>
      <c r="IZD305" s="66"/>
      <c r="IZE305" s="66"/>
      <c r="IZF305" s="66"/>
      <c r="IZG305" s="66"/>
      <c r="IZH305" s="66"/>
      <c r="IZI305" s="66"/>
      <c r="IZJ305" s="66"/>
      <c r="IZK305" s="66"/>
      <c r="IZL305" s="66"/>
      <c r="IZM305" s="66"/>
      <c r="IZN305" s="66"/>
      <c r="IZO305" s="66"/>
      <c r="IZP305" s="66"/>
      <c r="IZQ305" s="66"/>
      <c r="IZR305" s="66"/>
      <c r="IZS305" s="66"/>
      <c r="IZT305" s="66"/>
      <c r="IZU305" s="66"/>
      <c r="IZV305" s="66"/>
      <c r="IZW305" s="66"/>
      <c r="IZX305" s="66"/>
      <c r="IZY305" s="66"/>
      <c r="IZZ305" s="66"/>
      <c r="JAA305" s="66"/>
      <c r="JAB305" s="66"/>
      <c r="JAC305" s="66"/>
      <c r="JAD305" s="66"/>
      <c r="JAE305" s="66"/>
      <c r="JAF305" s="66"/>
      <c r="JAG305" s="66"/>
      <c r="JAH305" s="66"/>
      <c r="JAI305" s="66"/>
      <c r="JAJ305" s="66"/>
      <c r="JAK305" s="66"/>
      <c r="JAL305" s="66"/>
      <c r="JAM305" s="66"/>
      <c r="JAN305" s="66"/>
      <c r="JAO305" s="66"/>
      <c r="JAP305" s="66"/>
      <c r="JAQ305" s="66"/>
      <c r="JAR305" s="66"/>
      <c r="JAS305" s="66"/>
      <c r="JAT305" s="66"/>
      <c r="JAU305" s="66"/>
      <c r="JAV305" s="66"/>
      <c r="JAW305" s="66"/>
      <c r="JAX305" s="66"/>
      <c r="JAY305" s="66"/>
      <c r="JAZ305" s="66"/>
      <c r="JBA305" s="66"/>
      <c r="JBB305" s="66"/>
      <c r="JBC305" s="66"/>
      <c r="JBD305" s="66"/>
      <c r="JBE305" s="66"/>
      <c r="JBF305" s="66"/>
      <c r="JBG305" s="66"/>
      <c r="JBH305" s="66"/>
      <c r="JBI305" s="66"/>
      <c r="JBJ305" s="66"/>
      <c r="JBK305" s="66"/>
      <c r="JBL305" s="66"/>
      <c r="JBM305" s="66"/>
      <c r="JBN305" s="66"/>
      <c r="JBO305" s="66"/>
      <c r="JBP305" s="66"/>
      <c r="JBQ305" s="66"/>
      <c r="JBR305" s="66"/>
      <c r="JBS305" s="66"/>
      <c r="JBT305" s="66"/>
      <c r="JBU305" s="66"/>
      <c r="JBV305" s="66"/>
      <c r="JBW305" s="66"/>
      <c r="JBX305" s="66"/>
      <c r="JBY305" s="66"/>
      <c r="JBZ305" s="66"/>
      <c r="JCA305" s="66"/>
      <c r="JCB305" s="66"/>
      <c r="JCC305" s="66"/>
      <c r="JCD305" s="66"/>
      <c r="JCE305" s="66"/>
      <c r="JCF305" s="66"/>
      <c r="JCG305" s="66"/>
      <c r="JCH305" s="66"/>
      <c r="JCI305" s="66"/>
      <c r="JCJ305" s="66"/>
      <c r="JCK305" s="66"/>
      <c r="JCL305" s="66"/>
      <c r="JCM305" s="66"/>
      <c r="JCN305" s="66"/>
      <c r="JCO305" s="66"/>
      <c r="JCP305" s="66"/>
      <c r="JCQ305" s="66"/>
      <c r="JCR305" s="66"/>
      <c r="JCS305" s="66"/>
      <c r="JCT305" s="66"/>
      <c r="JCU305" s="66"/>
      <c r="JCV305" s="66"/>
      <c r="JCW305" s="66"/>
      <c r="JCX305" s="66"/>
      <c r="JCY305" s="66"/>
      <c r="JCZ305" s="66"/>
      <c r="JDA305" s="66"/>
      <c r="JDB305" s="66"/>
      <c r="JDC305" s="66"/>
      <c r="JDD305" s="66"/>
      <c r="JDE305" s="66"/>
      <c r="JDF305" s="66"/>
      <c r="JDG305" s="66"/>
      <c r="JDH305" s="66"/>
      <c r="JDI305" s="66"/>
      <c r="JDJ305" s="66"/>
      <c r="JDK305" s="66"/>
      <c r="JDL305" s="66"/>
      <c r="JDM305" s="66"/>
      <c r="JDN305" s="66"/>
      <c r="JDO305" s="66"/>
      <c r="JDP305" s="66"/>
      <c r="JDQ305" s="66"/>
      <c r="JDR305" s="66"/>
      <c r="JDS305" s="66"/>
      <c r="JDT305" s="66"/>
      <c r="JDU305" s="66"/>
      <c r="JDV305" s="66"/>
      <c r="JDW305" s="66"/>
      <c r="JDX305" s="66"/>
      <c r="JDY305" s="66"/>
      <c r="JDZ305" s="66"/>
      <c r="JEA305" s="66"/>
      <c r="JEB305" s="66"/>
      <c r="JEC305" s="66"/>
      <c r="JED305" s="66"/>
      <c r="JEE305" s="66"/>
      <c r="JEF305" s="66"/>
      <c r="JEG305" s="66"/>
      <c r="JEH305" s="66"/>
      <c r="JEI305" s="66"/>
      <c r="JEJ305" s="66"/>
      <c r="JEK305" s="66"/>
      <c r="JEL305" s="66"/>
      <c r="JEM305" s="66"/>
      <c r="JEN305" s="66"/>
      <c r="JEO305" s="66"/>
      <c r="JEP305" s="66"/>
      <c r="JEQ305" s="66"/>
      <c r="JER305" s="66"/>
      <c r="JES305" s="66"/>
      <c r="JET305" s="66"/>
      <c r="JEU305" s="66"/>
      <c r="JEV305" s="66"/>
      <c r="JEW305" s="66"/>
      <c r="JEX305" s="66"/>
      <c r="JEY305" s="66"/>
      <c r="JEZ305" s="66"/>
      <c r="JFA305" s="66"/>
      <c r="JFB305" s="66"/>
      <c r="JFC305" s="66"/>
      <c r="JFD305" s="66"/>
      <c r="JFE305" s="66"/>
      <c r="JFF305" s="66"/>
      <c r="JFG305" s="66"/>
      <c r="JFH305" s="66"/>
      <c r="JFI305" s="66"/>
      <c r="JFJ305" s="66"/>
      <c r="JFK305" s="66"/>
      <c r="JFL305" s="66"/>
      <c r="JFM305" s="66"/>
      <c r="JFN305" s="66"/>
      <c r="JFO305" s="66"/>
      <c r="JFP305" s="66"/>
      <c r="JFQ305" s="66"/>
      <c r="JFR305" s="66"/>
      <c r="JFS305" s="66"/>
      <c r="JFT305" s="66"/>
      <c r="JFU305" s="66"/>
      <c r="JFV305" s="66"/>
      <c r="JFW305" s="66"/>
      <c r="JFX305" s="66"/>
      <c r="JFY305" s="66"/>
      <c r="JFZ305" s="66"/>
      <c r="JGA305" s="66"/>
      <c r="JGB305" s="66"/>
      <c r="JGC305" s="66"/>
      <c r="JGD305" s="66"/>
      <c r="JGE305" s="66"/>
      <c r="JGF305" s="66"/>
      <c r="JGG305" s="66"/>
      <c r="JGH305" s="66"/>
      <c r="JGI305" s="66"/>
      <c r="JGJ305" s="66"/>
      <c r="JGK305" s="66"/>
      <c r="JGL305" s="66"/>
      <c r="JGM305" s="66"/>
      <c r="JGN305" s="66"/>
      <c r="JGO305" s="66"/>
      <c r="JGP305" s="66"/>
      <c r="JGQ305" s="66"/>
      <c r="JGR305" s="66"/>
      <c r="JGS305" s="66"/>
      <c r="JGT305" s="66"/>
      <c r="JGU305" s="66"/>
      <c r="JGV305" s="66"/>
      <c r="JGW305" s="66"/>
      <c r="JGX305" s="66"/>
      <c r="JGY305" s="66"/>
      <c r="JGZ305" s="66"/>
      <c r="JHA305" s="66"/>
      <c r="JHB305" s="66"/>
      <c r="JHC305" s="66"/>
      <c r="JHD305" s="66"/>
      <c r="JHE305" s="66"/>
      <c r="JHF305" s="66"/>
      <c r="JHG305" s="66"/>
      <c r="JHH305" s="66"/>
      <c r="JHI305" s="66"/>
      <c r="JHJ305" s="66"/>
      <c r="JHK305" s="66"/>
      <c r="JHL305" s="66"/>
      <c r="JHM305" s="66"/>
      <c r="JHN305" s="66"/>
      <c r="JHO305" s="66"/>
      <c r="JHP305" s="66"/>
      <c r="JHQ305" s="66"/>
      <c r="JHR305" s="66"/>
      <c r="JHS305" s="66"/>
      <c r="JHT305" s="66"/>
      <c r="JHU305" s="66"/>
      <c r="JHV305" s="66"/>
      <c r="JHW305" s="66"/>
      <c r="JHX305" s="66"/>
      <c r="JHY305" s="66"/>
      <c r="JHZ305" s="66"/>
      <c r="JIA305" s="66"/>
      <c r="JIB305" s="66"/>
      <c r="JIC305" s="66"/>
      <c r="JID305" s="66"/>
      <c r="JIE305" s="66"/>
      <c r="JIF305" s="66"/>
      <c r="JIG305" s="66"/>
      <c r="JIH305" s="66"/>
      <c r="JII305" s="66"/>
      <c r="JIJ305" s="66"/>
      <c r="JIK305" s="66"/>
      <c r="JIL305" s="66"/>
      <c r="JIM305" s="66"/>
      <c r="JIN305" s="66"/>
      <c r="JIO305" s="66"/>
      <c r="JIP305" s="66"/>
      <c r="JIQ305" s="66"/>
      <c r="JIR305" s="66"/>
      <c r="JIS305" s="66"/>
      <c r="JIT305" s="66"/>
      <c r="JIU305" s="66"/>
      <c r="JIV305" s="66"/>
      <c r="JIW305" s="66"/>
      <c r="JIX305" s="66"/>
      <c r="JIY305" s="66"/>
      <c r="JIZ305" s="66"/>
      <c r="JJA305" s="66"/>
      <c r="JJB305" s="66"/>
      <c r="JJC305" s="66"/>
      <c r="JJD305" s="66"/>
      <c r="JJE305" s="66"/>
      <c r="JJF305" s="66"/>
      <c r="JJG305" s="66"/>
      <c r="JJH305" s="66"/>
      <c r="JJI305" s="66"/>
      <c r="JJJ305" s="66"/>
      <c r="JJK305" s="66"/>
      <c r="JJL305" s="66"/>
      <c r="JJM305" s="66"/>
      <c r="JJN305" s="66"/>
      <c r="JJO305" s="66"/>
      <c r="JJP305" s="66"/>
      <c r="JJQ305" s="66"/>
      <c r="JJR305" s="66"/>
      <c r="JJS305" s="66"/>
      <c r="JJT305" s="66"/>
      <c r="JJU305" s="66"/>
      <c r="JJV305" s="66"/>
      <c r="JJW305" s="66"/>
      <c r="JJX305" s="66"/>
      <c r="JJY305" s="66"/>
      <c r="JJZ305" s="66"/>
      <c r="JKA305" s="66"/>
      <c r="JKB305" s="66"/>
      <c r="JKC305" s="66"/>
      <c r="JKD305" s="66"/>
      <c r="JKE305" s="66"/>
      <c r="JKF305" s="66"/>
      <c r="JKG305" s="66"/>
      <c r="JKH305" s="66"/>
      <c r="JKI305" s="66"/>
      <c r="JKJ305" s="66"/>
      <c r="JKK305" s="66"/>
      <c r="JKL305" s="66"/>
      <c r="JKM305" s="66"/>
      <c r="JKN305" s="66"/>
      <c r="JKO305" s="66"/>
      <c r="JKP305" s="66"/>
      <c r="JKQ305" s="66"/>
      <c r="JKR305" s="66"/>
      <c r="JKS305" s="66"/>
      <c r="JKT305" s="66"/>
      <c r="JKU305" s="66"/>
      <c r="JKV305" s="66"/>
      <c r="JKW305" s="66"/>
      <c r="JKX305" s="66"/>
      <c r="JKY305" s="66"/>
      <c r="JKZ305" s="66"/>
      <c r="JLA305" s="66"/>
      <c r="JLB305" s="66"/>
      <c r="JLC305" s="66"/>
      <c r="JLD305" s="66"/>
      <c r="JLE305" s="66"/>
      <c r="JLF305" s="66"/>
      <c r="JLG305" s="66"/>
      <c r="JLH305" s="66"/>
      <c r="JLI305" s="66"/>
      <c r="JLJ305" s="66"/>
      <c r="JLK305" s="66"/>
      <c r="JLL305" s="66"/>
      <c r="JLM305" s="66"/>
      <c r="JLN305" s="66"/>
      <c r="JLO305" s="66"/>
      <c r="JLP305" s="66"/>
      <c r="JLQ305" s="66"/>
      <c r="JLR305" s="66"/>
      <c r="JLS305" s="66"/>
      <c r="JLT305" s="66"/>
      <c r="JLU305" s="66"/>
      <c r="JLV305" s="66"/>
      <c r="JLW305" s="66"/>
      <c r="JLX305" s="66"/>
      <c r="JLY305" s="66"/>
      <c r="JLZ305" s="66"/>
      <c r="JMA305" s="66"/>
      <c r="JMB305" s="66"/>
      <c r="JMC305" s="66"/>
      <c r="JMD305" s="66"/>
      <c r="JME305" s="66"/>
      <c r="JMF305" s="66"/>
      <c r="JMG305" s="66"/>
      <c r="JMH305" s="66"/>
      <c r="JMI305" s="66"/>
      <c r="JMJ305" s="66"/>
      <c r="JMK305" s="66"/>
      <c r="JML305" s="66"/>
      <c r="JMM305" s="66"/>
      <c r="JMN305" s="66"/>
      <c r="JMO305" s="66"/>
      <c r="JMP305" s="66"/>
      <c r="JMQ305" s="66"/>
      <c r="JMR305" s="66"/>
      <c r="JMS305" s="66"/>
      <c r="JMT305" s="66"/>
      <c r="JMU305" s="66"/>
      <c r="JMV305" s="66"/>
      <c r="JMW305" s="66"/>
      <c r="JMX305" s="66"/>
      <c r="JMY305" s="66"/>
      <c r="JMZ305" s="66"/>
      <c r="JNA305" s="66"/>
      <c r="JNB305" s="66"/>
      <c r="JNC305" s="66"/>
      <c r="JND305" s="66"/>
      <c r="JNE305" s="66"/>
      <c r="JNF305" s="66"/>
      <c r="JNG305" s="66"/>
      <c r="JNH305" s="66"/>
      <c r="JNI305" s="66"/>
      <c r="JNJ305" s="66"/>
      <c r="JNK305" s="66"/>
      <c r="JNL305" s="66"/>
      <c r="JNM305" s="66"/>
      <c r="JNN305" s="66"/>
      <c r="JNO305" s="66"/>
      <c r="JNP305" s="66"/>
      <c r="JNQ305" s="66"/>
      <c r="JNR305" s="66"/>
      <c r="JNS305" s="66"/>
      <c r="JNT305" s="66"/>
      <c r="JNU305" s="66"/>
      <c r="JNV305" s="66"/>
      <c r="JNW305" s="66"/>
      <c r="JNX305" s="66"/>
      <c r="JNY305" s="66"/>
      <c r="JNZ305" s="66"/>
      <c r="JOA305" s="66"/>
      <c r="JOB305" s="66"/>
      <c r="JOC305" s="66"/>
      <c r="JOD305" s="66"/>
      <c r="JOE305" s="66"/>
      <c r="JOF305" s="66"/>
      <c r="JOG305" s="66"/>
      <c r="JOH305" s="66"/>
      <c r="JOI305" s="66"/>
      <c r="JOJ305" s="66"/>
      <c r="JOK305" s="66"/>
      <c r="JOL305" s="66"/>
      <c r="JOM305" s="66"/>
      <c r="JON305" s="66"/>
      <c r="JOO305" s="66"/>
      <c r="JOP305" s="66"/>
      <c r="JOQ305" s="66"/>
      <c r="JOR305" s="66"/>
      <c r="JOS305" s="66"/>
      <c r="JOT305" s="66"/>
      <c r="JOU305" s="66"/>
      <c r="JOV305" s="66"/>
      <c r="JOW305" s="66"/>
      <c r="JOX305" s="66"/>
      <c r="JOY305" s="66"/>
      <c r="JOZ305" s="66"/>
      <c r="JPA305" s="66"/>
      <c r="JPB305" s="66"/>
      <c r="JPC305" s="66"/>
      <c r="JPD305" s="66"/>
      <c r="JPE305" s="66"/>
      <c r="JPF305" s="66"/>
      <c r="JPG305" s="66"/>
      <c r="JPH305" s="66"/>
      <c r="JPI305" s="66"/>
      <c r="JPJ305" s="66"/>
      <c r="JPK305" s="66"/>
      <c r="JPL305" s="66"/>
      <c r="JPM305" s="66"/>
      <c r="JPN305" s="66"/>
      <c r="JPO305" s="66"/>
      <c r="JPP305" s="66"/>
      <c r="JPQ305" s="66"/>
      <c r="JPR305" s="66"/>
      <c r="JPS305" s="66"/>
      <c r="JPT305" s="66"/>
      <c r="JPU305" s="66"/>
      <c r="JPV305" s="66"/>
      <c r="JPW305" s="66"/>
      <c r="JPX305" s="66"/>
      <c r="JPY305" s="66"/>
      <c r="JPZ305" s="66"/>
      <c r="JQA305" s="66"/>
      <c r="JQB305" s="66"/>
      <c r="JQC305" s="66"/>
      <c r="JQD305" s="66"/>
      <c r="JQE305" s="66"/>
      <c r="JQF305" s="66"/>
      <c r="JQG305" s="66"/>
      <c r="JQH305" s="66"/>
      <c r="JQI305" s="66"/>
      <c r="JQJ305" s="66"/>
      <c r="JQK305" s="66"/>
      <c r="JQL305" s="66"/>
      <c r="JQM305" s="66"/>
      <c r="JQN305" s="66"/>
      <c r="JQO305" s="66"/>
      <c r="JQP305" s="66"/>
      <c r="JQQ305" s="66"/>
      <c r="JQR305" s="66"/>
      <c r="JQS305" s="66"/>
      <c r="JQT305" s="66"/>
      <c r="JQU305" s="66"/>
      <c r="JQV305" s="66"/>
      <c r="JQW305" s="66"/>
      <c r="JQX305" s="66"/>
      <c r="JQY305" s="66"/>
      <c r="JQZ305" s="66"/>
      <c r="JRA305" s="66"/>
      <c r="JRB305" s="66"/>
      <c r="JRC305" s="66"/>
      <c r="JRD305" s="66"/>
      <c r="JRE305" s="66"/>
      <c r="JRF305" s="66"/>
      <c r="JRG305" s="66"/>
      <c r="JRH305" s="66"/>
      <c r="JRI305" s="66"/>
      <c r="JRJ305" s="66"/>
      <c r="JRK305" s="66"/>
      <c r="JRL305" s="66"/>
      <c r="JRM305" s="66"/>
      <c r="JRN305" s="66"/>
      <c r="JRO305" s="66"/>
      <c r="JRP305" s="66"/>
      <c r="JRQ305" s="66"/>
      <c r="JRR305" s="66"/>
      <c r="JRS305" s="66"/>
      <c r="JRT305" s="66"/>
      <c r="JRU305" s="66"/>
      <c r="JRV305" s="66"/>
      <c r="JRW305" s="66"/>
      <c r="JRX305" s="66"/>
      <c r="JRY305" s="66"/>
      <c r="JRZ305" s="66"/>
      <c r="JSA305" s="66"/>
      <c r="JSB305" s="66"/>
      <c r="JSC305" s="66"/>
      <c r="JSD305" s="66"/>
      <c r="JSE305" s="66"/>
      <c r="JSF305" s="66"/>
      <c r="JSG305" s="66"/>
      <c r="JSH305" s="66"/>
      <c r="JSI305" s="66"/>
      <c r="JSJ305" s="66"/>
      <c r="JSK305" s="66"/>
      <c r="JSL305" s="66"/>
      <c r="JSM305" s="66"/>
      <c r="JSN305" s="66"/>
      <c r="JSO305" s="66"/>
      <c r="JSP305" s="66"/>
      <c r="JSQ305" s="66"/>
      <c r="JSR305" s="66"/>
      <c r="JSS305" s="66"/>
      <c r="JST305" s="66"/>
      <c r="JSU305" s="66"/>
      <c r="JSV305" s="66"/>
      <c r="JSW305" s="66"/>
      <c r="JSX305" s="66"/>
      <c r="JSY305" s="66"/>
      <c r="JSZ305" s="66"/>
      <c r="JTA305" s="66"/>
      <c r="JTB305" s="66"/>
      <c r="JTC305" s="66"/>
      <c r="JTD305" s="66"/>
      <c r="JTE305" s="66"/>
      <c r="JTF305" s="66"/>
      <c r="JTG305" s="66"/>
      <c r="JTH305" s="66"/>
      <c r="JTI305" s="66"/>
      <c r="JTJ305" s="66"/>
      <c r="JTK305" s="66"/>
      <c r="JTL305" s="66"/>
      <c r="JTM305" s="66"/>
      <c r="JTN305" s="66"/>
      <c r="JTO305" s="66"/>
      <c r="JTP305" s="66"/>
      <c r="JTQ305" s="66"/>
      <c r="JTR305" s="66"/>
      <c r="JTS305" s="66"/>
      <c r="JTT305" s="66"/>
      <c r="JTU305" s="66"/>
      <c r="JTV305" s="66"/>
      <c r="JTW305" s="66"/>
      <c r="JTX305" s="66"/>
      <c r="JTY305" s="66"/>
      <c r="JTZ305" s="66"/>
      <c r="JUA305" s="66"/>
      <c r="JUB305" s="66"/>
      <c r="JUC305" s="66"/>
      <c r="JUD305" s="66"/>
      <c r="JUE305" s="66"/>
      <c r="JUF305" s="66"/>
      <c r="JUG305" s="66"/>
      <c r="JUH305" s="66"/>
      <c r="JUI305" s="66"/>
      <c r="JUJ305" s="66"/>
      <c r="JUK305" s="66"/>
      <c r="JUL305" s="66"/>
      <c r="JUM305" s="66"/>
      <c r="JUN305" s="66"/>
      <c r="JUO305" s="66"/>
      <c r="JUP305" s="66"/>
      <c r="JUQ305" s="66"/>
      <c r="JUR305" s="66"/>
      <c r="JUS305" s="66"/>
      <c r="JUT305" s="66"/>
      <c r="JUU305" s="66"/>
      <c r="JUV305" s="66"/>
      <c r="JUW305" s="66"/>
      <c r="JUX305" s="66"/>
      <c r="JUY305" s="66"/>
      <c r="JUZ305" s="66"/>
      <c r="JVA305" s="66"/>
      <c r="JVB305" s="66"/>
      <c r="JVC305" s="66"/>
      <c r="JVD305" s="66"/>
      <c r="JVE305" s="66"/>
      <c r="JVF305" s="66"/>
      <c r="JVG305" s="66"/>
      <c r="JVH305" s="66"/>
      <c r="JVI305" s="66"/>
      <c r="JVJ305" s="66"/>
      <c r="JVK305" s="66"/>
      <c r="JVL305" s="66"/>
      <c r="JVM305" s="66"/>
      <c r="JVN305" s="66"/>
      <c r="JVO305" s="66"/>
      <c r="JVP305" s="66"/>
      <c r="JVQ305" s="66"/>
      <c r="JVR305" s="66"/>
      <c r="JVS305" s="66"/>
      <c r="JVT305" s="66"/>
      <c r="JVU305" s="66"/>
      <c r="JVV305" s="66"/>
      <c r="JVW305" s="66"/>
      <c r="JVX305" s="66"/>
      <c r="JVY305" s="66"/>
      <c r="JVZ305" s="66"/>
      <c r="JWA305" s="66"/>
      <c r="JWB305" s="66"/>
      <c r="JWC305" s="66"/>
      <c r="JWD305" s="66"/>
      <c r="JWE305" s="66"/>
      <c r="JWF305" s="66"/>
      <c r="JWG305" s="66"/>
      <c r="JWH305" s="66"/>
      <c r="JWI305" s="66"/>
      <c r="JWJ305" s="66"/>
      <c r="JWK305" s="66"/>
      <c r="JWL305" s="66"/>
      <c r="JWM305" s="66"/>
      <c r="JWN305" s="66"/>
      <c r="JWO305" s="66"/>
      <c r="JWP305" s="66"/>
      <c r="JWQ305" s="66"/>
      <c r="JWR305" s="66"/>
      <c r="JWS305" s="66"/>
      <c r="JWT305" s="66"/>
      <c r="JWU305" s="66"/>
      <c r="JWV305" s="66"/>
      <c r="JWW305" s="66"/>
      <c r="JWX305" s="66"/>
      <c r="JWY305" s="66"/>
      <c r="JWZ305" s="66"/>
      <c r="JXA305" s="66"/>
      <c r="JXB305" s="66"/>
      <c r="JXC305" s="66"/>
      <c r="JXD305" s="66"/>
      <c r="JXE305" s="66"/>
      <c r="JXF305" s="66"/>
      <c r="JXG305" s="66"/>
      <c r="JXH305" s="66"/>
      <c r="JXI305" s="66"/>
      <c r="JXJ305" s="66"/>
      <c r="JXK305" s="66"/>
      <c r="JXL305" s="66"/>
      <c r="JXM305" s="66"/>
      <c r="JXN305" s="66"/>
      <c r="JXO305" s="66"/>
      <c r="JXP305" s="66"/>
      <c r="JXQ305" s="66"/>
      <c r="JXR305" s="66"/>
      <c r="JXS305" s="66"/>
      <c r="JXT305" s="66"/>
      <c r="JXU305" s="66"/>
      <c r="JXV305" s="66"/>
      <c r="JXW305" s="66"/>
      <c r="JXX305" s="66"/>
      <c r="JXY305" s="66"/>
      <c r="JXZ305" s="66"/>
      <c r="JYA305" s="66"/>
      <c r="JYB305" s="66"/>
      <c r="JYC305" s="66"/>
      <c r="JYD305" s="66"/>
      <c r="JYE305" s="66"/>
      <c r="JYF305" s="66"/>
      <c r="JYG305" s="66"/>
      <c r="JYH305" s="66"/>
      <c r="JYI305" s="66"/>
      <c r="JYJ305" s="66"/>
      <c r="JYK305" s="66"/>
      <c r="JYL305" s="66"/>
      <c r="JYM305" s="66"/>
      <c r="JYN305" s="66"/>
      <c r="JYO305" s="66"/>
      <c r="JYP305" s="66"/>
      <c r="JYQ305" s="66"/>
      <c r="JYR305" s="66"/>
      <c r="JYS305" s="66"/>
      <c r="JYT305" s="66"/>
      <c r="JYU305" s="66"/>
      <c r="JYV305" s="66"/>
      <c r="JYW305" s="66"/>
      <c r="JYX305" s="66"/>
      <c r="JYY305" s="66"/>
      <c r="JYZ305" s="66"/>
      <c r="JZA305" s="66"/>
      <c r="JZB305" s="66"/>
      <c r="JZC305" s="66"/>
      <c r="JZD305" s="66"/>
      <c r="JZE305" s="66"/>
      <c r="JZF305" s="66"/>
      <c r="JZG305" s="66"/>
      <c r="JZH305" s="66"/>
      <c r="JZI305" s="66"/>
      <c r="JZJ305" s="66"/>
      <c r="JZK305" s="66"/>
      <c r="JZL305" s="66"/>
      <c r="JZM305" s="66"/>
      <c r="JZN305" s="66"/>
      <c r="JZO305" s="66"/>
      <c r="JZP305" s="66"/>
      <c r="JZQ305" s="66"/>
      <c r="JZR305" s="66"/>
      <c r="JZS305" s="66"/>
      <c r="JZT305" s="66"/>
      <c r="JZU305" s="66"/>
      <c r="JZV305" s="66"/>
      <c r="JZW305" s="66"/>
      <c r="JZX305" s="66"/>
      <c r="JZY305" s="66"/>
      <c r="JZZ305" s="66"/>
      <c r="KAA305" s="66"/>
      <c r="KAB305" s="66"/>
      <c r="KAC305" s="66"/>
      <c r="KAD305" s="66"/>
      <c r="KAE305" s="66"/>
      <c r="KAF305" s="66"/>
      <c r="KAG305" s="66"/>
      <c r="KAH305" s="66"/>
      <c r="KAI305" s="66"/>
      <c r="KAJ305" s="66"/>
      <c r="KAK305" s="66"/>
      <c r="KAL305" s="66"/>
      <c r="KAM305" s="66"/>
      <c r="KAN305" s="66"/>
      <c r="KAO305" s="66"/>
      <c r="KAP305" s="66"/>
      <c r="KAQ305" s="66"/>
      <c r="KAR305" s="66"/>
      <c r="KAS305" s="66"/>
      <c r="KAT305" s="66"/>
      <c r="KAU305" s="66"/>
      <c r="KAV305" s="66"/>
      <c r="KAW305" s="66"/>
      <c r="KAX305" s="66"/>
      <c r="KAY305" s="66"/>
      <c r="KAZ305" s="66"/>
      <c r="KBA305" s="66"/>
      <c r="KBB305" s="66"/>
      <c r="KBC305" s="66"/>
      <c r="KBD305" s="66"/>
      <c r="KBE305" s="66"/>
      <c r="KBF305" s="66"/>
      <c r="KBG305" s="66"/>
      <c r="KBH305" s="66"/>
      <c r="KBI305" s="66"/>
      <c r="KBJ305" s="66"/>
      <c r="KBK305" s="66"/>
      <c r="KBL305" s="66"/>
      <c r="KBM305" s="66"/>
      <c r="KBN305" s="66"/>
      <c r="KBO305" s="66"/>
      <c r="KBP305" s="66"/>
      <c r="KBQ305" s="66"/>
      <c r="KBR305" s="66"/>
      <c r="KBS305" s="66"/>
      <c r="KBT305" s="66"/>
      <c r="KBU305" s="66"/>
      <c r="KBV305" s="66"/>
      <c r="KBW305" s="66"/>
      <c r="KBX305" s="66"/>
      <c r="KBY305" s="66"/>
      <c r="KBZ305" s="66"/>
      <c r="KCA305" s="66"/>
      <c r="KCB305" s="66"/>
      <c r="KCC305" s="66"/>
      <c r="KCD305" s="66"/>
      <c r="KCE305" s="66"/>
      <c r="KCF305" s="66"/>
      <c r="KCG305" s="66"/>
      <c r="KCH305" s="66"/>
      <c r="KCI305" s="66"/>
      <c r="KCJ305" s="66"/>
      <c r="KCK305" s="66"/>
      <c r="KCL305" s="66"/>
      <c r="KCM305" s="66"/>
      <c r="KCN305" s="66"/>
      <c r="KCO305" s="66"/>
      <c r="KCP305" s="66"/>
      <c r="KCQ305" s="66"/>
      <c r="KCR305" s="66"/>
      <c r="KCS305" s="66"/>
      <c r="KCT305" s="66"/>
      <c r="KCU305" s="66"/>
      <c r="KCV305" s="66"/>
      <c r="KCW305" s="66"/>
      <c r="KCX305" s="66"/>
      <c r="KCY305" s="66"/>
      <c r="KCZ305" s="66"/>
      <c r="KDA305" s="66"/>
      <c r="KDB305" s="66"/>
      <c r="KDC305" s="66"/>
      <c r="KDD305" s="66"/>
      <c r="KDE305" s="66"/>
      <c r="KDF305" s="66"/>
      <c r="KDG305" s="66"/>
      <c r="KDH305" s="66"/>
      <c r="KDI305" s="66"/>
      <c r="KDJ305" s="66"/>
      <c r="KDK305" s="66"/>
      <c r="KDL305" s="66"/>
      <c r="KDM305" s="66"/>
      <c r="KDN305" s="66"/>
      <c r="KDO305" s="66"/>
      <c r="KDP305" s="66"/>
      <c r="KDQ305" s="66"/>
      <c r="KDR305" s="66"/>
      <c r="KDS305" s="66"/>
      <c r="KDT305" s="66"/>
      <c r="KDU305" s="66"/>
      <c r="KDV305" s="66"/>
      <c r="KDW305" s="66"/>
      <c r="KDX305" s="66"/>
      <c r="KDY305" s="66"/>
      <c r="KDZ305" s="66"/>
      <c r="KEA305" s="66"/>
      <c r="KEB305" s="66"/>
      <c r="KEC305" s="66"/>
      <c r="KED305" s="66"/>
      <c r="KEE305" s="66"/>
      <c r="KEF305" s="66"/>
      <c r="KEG305" s="66"/>
      <c r="KEH305" s="66"/>
      <c r="KEI305" s="66"/>
      <c r="KEJ305" s="66"/>
      <c r="KEK305" s="66"/>
      <c r="KEL305" s="66"/>
      <c r="KEM305" s="66"/>
      <c r="KEN305" s="66"/>
      <c r="KEO305" s="66"/>
      <c r="KEP305" s="66"/>
      <c r="KEQ305" s="66"/>
      <c r="KER305" s="66"/>
      <c r="KES305" s="66"/>
      <c r="KET305" s="66"/>
      <c r="KEU305" s="66"/>
      <c r="KEV305" s="66"/>
      <c r="KEW305" s="66"/>
      <c r="KEX305" s="66"/>
      <c r="KEY305" s="66"/>
      <c r="KEZ305" s="66"/>
      <c r="KFA305" s="66"/>
      <c r="KFB305" s="66"/>
      <c r="KFC305" s="66"/>
      <c r="KFD305" s="66"/>
      <c r="KFE305" s="66"/>
      <c r="KFF305" s="66"/>
      <c r="KFG305" s="66"/>
      <c r="KFH305" s="66"/>
      <c r="KFI305" s="66"/>
      <c r="KFJ305" s="66"/>
      <c r="KFK305" s="66"/>
      <c r="KFL305" s="66"/>
      <c r="KFM305" s="66"/>
      <c r="KFN305" s="66"/>
      <c r="KFO305" s="66"/>
      <c r="KFP305" s="66"/>
      <c r="KFQ305" s="66"/>
      <c r="KFR305" s="66"/>
      <c r="KFS305" s="66"/>
      <c r="KFT305" s="66"/>
      <c r="KFU305" s="66"/>
      <c r="KFV305" s="66"/>
      <c r="KFW305" s="66"/>
      <c r="KFX305" s="66"/>
      <c r="KFY305" s="66"/>
      <c r="KFZ305" s="66"/>
      <c r="KGA305" s="66"/>
      <c r="KGB305" s="66"/>
      <c r="KGC305" s="66"/>
      <c r="KGD305" s="66"/>
      <c r="KGE305" s="66"/>
      <c r="KGF305" s="66"/>
      <c r="KGG305" s="66"/>
      <c r="KGH305" s="66"/>
      <c r="KGI305" s="66"/>
      <c r="KGJ305" s="66"/>
      <c r="KGK305" s="66"/>
      <c r="KGL305" s="66"/>
      <c r="KGM305" s="66"/>
      <c r="KGN305" s="66"/>
      <c r="KGO305" s="66"/>
      <c r="KGP305" s="66"/>
      <c r="KGQ305" s="66"/>
      <c r="KGR305" s="66"/>
      <c r="KGS305" s="66"/>
      <c r="KGT305" s="66"/>
      <c r="KGU305" s="66"/>
      <c r="KGV305" s="66"/>
      <c r="KGW305" s="66"/>
      <c r="KGX305" s="66"/>
      <c r="KGY305" s="66"/>
      <c r="KGZ305" s="66"/>
      <c r="KHA305" s="66"/>
      <c r="KHB305" s="66"/>
      <c r="KHC305" s="66"/>
      <c r="KHD305" s="66"/>
      <c r="KHE305" s="66"/>
      <c r="KHF305" s="66"/>
      <c r="KHG305" s="66"/>
      <c r="KHH305" s="66"/>
      <c r="KHI305" s="66"/>
      <c r="KHJ305" s="66"/>
      <c r="KHK305" s="66"/>
      <c r="KHL305" s="66"/>
      <c r="KHM305" s="66"/>
      <c r="KHN305" s="66"/>
      <c r="KHO305" s="66"/>
      <c r="KHP305" s="66"/>
      <c r="KHQ305" s="66"/>
      <c r="KHR305" s="66"/>
      <c r="KHS305" s="66"/>
      <c r="KHT305" s="66"/>
      <c r="KHU305" s="66"/>
      <c r="KHV305" s="66"/>
      <c r="KHW305" s="66"/>
      <c r="KHX305" s="66"/>
      <c r="KHY305" s="66"/>
      <c r="KHZ305" s="66"/>
      <c r="KIA305" s="66"/>
      <c r="KIB305" s="66"/>
      <c r="KIC305" s="66"/>
      <c r="KID305" s="66"/>
      <c r="KIE305" s="66"/>
      <c r="KIF305" s="66"/>
      <c r="KIG305" s="66"/>
      <c r="KIH305" s="66"/>
      <c r="KII305" s="66"/>
      <c r="KIJ305" s="66"/>
      <c r="KIK305" s="66"/>
      <c r="KIL305" s="66"/>
      <c r="KIM305" s="66"/>
      <c r="KIN305" s="66"/>
      <c r="KIO305" s="66"/>
      <c r="KIP305" s="66"/>
      <c r="KIQ305" s="66"/>
      <c r="KIR305" s="66"/>
      <c r="KIS305" s="66"/>
      <c r="KIT305" s="66"/>
      <c r="KIU305" s="66"/>
      <c r="KIV305" s="66"/>
      <c r="KIW305" s="66"/>
      <c r="KIX305" s="66"/>
      <c r="KIY305" s="66"/>
      <c r="KIZ305" s="66"/>
      <c r="KJA305" s="66"/>
      <c r="KJB305" s="66"/>
      <c r="KJC305" s="66"/>
      <c r="KJD305" s="66"/>
      <c r="KJE305" s="66"/>
      <c r="KJF305" s="66"/>
      <c r="KJG305" s="66"/>
      <c r="KJH305" s="66"/>
      <c r="KJI305" s="66"/>
      <c r="KJJ305" s="66"/>
      <c r="KJK305" s="66"/>
      <c r="KJL305" s="66"/>
      <c r="KJM305" s="66"/>
      <c r="KJN305" s="66"/>
      <c r="KJO305" s="66"/>
      <c r="KJP305" s="66"/>
      <c r="KJQ305" s="66"/>
      <c r="KJR305" s="66"/>
      <c r="KJS305" s="66"/>
      <c r="KJT305" s="66"/>
      <c r="KJU305" s="66"/>
      <c r="KJV305" s="66"/>
      <c r="KJW305" s="66"/>
      <c r="KJX305" s="66"/>
      <c r="KJY305" s="66"/>
      <c r="KJZ305" s="66"/>
      <c r="KKA305" s="66"/>
      <c r="KKB305" s="66"/>
      <c r="KKC305" s="66"/>
      <c r="KKD305" s="66"/>
      <c r="KKE305" s="66"/>
      <c r="KKF305" s="66"/>
      <c r="KKG305" s="66"/>
      <c r="KKH305" s="66"/>
      <c r="KKI305" s="66"/>
      <c r="KKJ305" s="66"/>
      <c r="KKK305" s="66"/>
      <c r="KKL305" s="66"/>
      <c r="KKM305" s="66"/>
      <c r="KKN305" s="66"/>
      <c r="KKO305" s="66"/>
      <c r="KKP305" s="66"/>
      <c r="KKQ305" s="66"/>
      <c r="KKR305" s="66"/>
      <c r="KKS305" s="66"/>
      <c r="KKT305" s="66"/>
      <c r="KKU305" s="66"/>
      <c r="KKV305" s="66"/>
      <c r="KKW305" s="66"/>
      <c r="KKX305" s="66"/>
      <c r="KKY305" s="66"/>
      <c r="KKZ305" s="66"/>
      <c r="KLA305" s="66"/>
      <c r="KLB305" s="66"/>
      <c r="KLC305" s="66"/>
      <c r="KLD305" s="66"/>
      <c r="KLE305" s="66"/>
      <c r="KLF305" s="66"/>
      <c r="KLG305" s="66"/>
      <c r="KLH305" s="66"/>
      <c r="KLI305" s="66"/>
      <c r="KLJ305" s="66"/>
      <c r="KLK305" s="66"/>
      <c r="KLL305" s="66"/>
      <c r="KLM305" s="66"/>
      <c r="KLN305" s="66"/>
      <c r="KLO305" s="66"/>
      <c r="KLP305" s="66"/>
      <c r="KLQ305" s="66"/>
      <c r="KLR305" s="66"/>
      <c r="KLS305" s="66"/>
      <c r="KLT305" s="66"/>
      <c r="KLU305" s="66"/>
      <c r="KLV305" s="66"/>
      <c r="KLW305" s="66"/>
      <c r="KLX305" s="66"/>
      <c r="KLY305" s="66"/>
      <c r="KLZ305" s="66"/>
      <c r="KMA305" s="66"/>
      <c r="KMB305" s="66"/>
      <c r="KMC305" s="66"/>
      <c r="KMD305" s="66"/>
      <c r="KME305" s="66"/>
      <c r="KMF305" s="66"/>
      <c r="KMG305" s="66"/>
      <c r="KMH305" s="66"/>
      <c r="KMI305" s="66"/>
      <c r="KMJ305" s="66"/>
      <c r="KMK305" s="66"/>
      <c r="KML305" s="66"/>
      <c r="KMM305" s="66"/>
      <c r="KMN305" s="66"/>
      <c r="KMO305" s="66"/>
      <c r="KMP305" s="66"/>
      <c r="KMQ305" s="66"/>
      <c r="KMR305" s="66"/>
      <c r="KMS305" s="66"/>
      <c r="KMT305" s="66"/>
      <c r="KMU305" s="66"/>
      <c r="KMV305" s="66"/>
      <c r="KMW305" s="66"/>
      <c r="KMX305" s="66"/>
      <c r="KMY305" s="66"/>
      <c r="KMZ305" s="66"/>
      <c r="KNA305" s="66"/>
      <c r="KNB305" s="66"/>
      <c r="KNC305" s="66"/>
      <c r="KND305" s="66"/>
      <c r="KNE305" s="66"/>
      <c r="KNF305" s="66"/>
      <c r="KNG305" s="66"/>
      <c r="KNH305" s="66"/>
      <c r="KNI305" s="66"/>
      <c r="KNJ305" s="66"/>
      <c r="KNK305" s="66"/>
      <c r="KNL305" s="66"/>
      <c r="KNM305" s="66"/>
      <c r="KNN305" s="66"/>
      <c r="KNO305" s="66"/>
      <c r="KNP305" s="66"/>
      <c r="KNQ305" s="66"/>
      <c r="KNR305" s="66"/>
      <c r="KNS305" s="66"/>
      <c r="KNT305" s="66"/>
      <c r="KNU305" s="66"/>
      <c r="KNV305" s="66"/>
      <c r="KNW305" s="66"/>
      <c r="KNX305" s="66"/>
      <c r="KNY305" s="66"/>
      <c r="KNZ305" s="66"/>
      <c r="KOA305" s="66"/>
      <c r="KOB305" s="66"/>
      <c r="KOC305" s="66"/>
      <c r="KOD305" s="66"/>
      <c r="KOE305" s="66"/>
      <c r="KOF305" s="66"/>
      <c r="KOG305" s="66"/>
      <c r="KOH305" s="66"/>
      <c r="KOI305" s="66"/>
      <c r="KOJ305" s="66"/>
      <c r="KOK305" s="66"/>
      <c r="KOL305" s="66"/>
      <c r="KOM305" s="66"/>
      <c r="KON305" s="66"/>
      <c r="KOO305" s="66"/>
      <c r="KOP305" s="66"/>
      <c r="KOQ305" s="66"/>
      <c r="KOR305" s="66"/>
      <c r="KOS305" s="66"/>
      <c r="KOT305" s="66"/>
      <c r="KOU305" s="66"/>
      <c r="KOV305" s="66"/>
      <c r="KOW305" s="66"/>
      <c r="KOX305" s="66"/>
      <c r="KOY305" s="66"/>
      <c r="KOZ305" s="66"/>
      <c r="KPA305" s="66"/>
      <c r="KPB305" s="66"/>
      <c r="KPC305" s="66"/>
      <c r="KPD305" s="66"/>
      <c r="KPE305" s="66"/>
      <c r="KPF305" s="66"/>
      <c r="KPG305" s="66"/>
      <c r="KPH305" s="66"/>
      <c r="KPI305" s="66"/>
      <c r="KPJ305" s="66"/>
      <c r="KPK305" s="66"/>
      <c r="KPL305" s="66"/>
      <c r="KPM305" s="66"/>
      <c r="KPN305" s="66"/>
      <c r="KPO305" s="66"/>
      <c r="KPP305" s="66"/>
      <c r="KPQ305" s="66"/>
      <c r="KPR305" s="66"/>
      <c r="KPS305" s="66"/>
      <c r="KPT305" s="66"/>
      <c r="KPU305" s="66"/>
      <c r="KPV305" s="66"/>
      <c r="KPW305" s="66"/>
      <c r="KPX305" s="66"/>
      <c r="KPY305" s="66"/>
      <c r="KPZ305" s="66"/>
      <c r="KQA305" s="66"/>
      <c r="KQB305" s="66"/>
      <c r="KQC305" s="66"/>
      <c r="KQD305" s="66"/>
      <c r="KQE305" s="66"/>
      <c r="KQF305" s="66"/>
      <c r="KQG305" s="66"/>
      <c r="KQH305" s="66"/>
      <c r="KQI305" s="66"/>
      <c r="KQJ305" s="66"/>
      <c r="KQK305" s="66"/>
      <c r="KQL305" s="66"/>
      <c r="KQM305" s="66"/>
      <c r="KQN305" s="66"/>
      <c r="KQO305" s="66"/>
      <c r="KQP305" s="66"/>
      <c r="KQQ305" s="66"/>
      <c r="KQR305" s="66"/>
      <c r="KQS305" s="66"/>
      <c r="KQT305" s="66"/>
      <c r="KQU305" s="66"/>
      <c r="KQV305" s="66"/>
      <c r="KQW305" s="66"/>
      <c r="KQX305" s="66"/>
      <c r="KQY305" s="66"/>
      <c r="KQZ305" s="66"/>
      <c r="KRA305" s="66"/>
      <c r="KRB305" s="66"/>
      <c r="KRC305" s="66"/>
      <c r="KRD305" s="66"/>
      <c r="KRE305" s="66"/>
      <c r="KRF305" s="66"/>
      <c r="KRG305" s="66"/>
      <c r="KRH305" s="66"/>
      <c r="KRI305" s="66"/>
      <c r="KRJ305" s="66"/>
      <c r="KRK305" s="66"/>
      <c r="KRL305" s="66"/>
      <c r="KRM305" s="66"/>
      <c r="KRN305" s="66"/>
      <c r="KRO305" s="66"/>
      <c r="KRP305" s="66"/>
      <c r="KRQ305" s="66"/>
      <c r="KRR305" s="66"/>
      <c r="KRS305" s="66"/>
      <c r="KRT305" s="66"/>
      <c r="KRU305" s="66"/>
      <c r="KRV305" s="66"/>
      <c r="KRW305" s="66"/>
      <c r="KRX305" s="66"/>
      <c r="KRY305" s="66"/>
      <c r="KRZ305" s="66"/>
      <c r="KSA305" s="66"/>
      <c r="KSB305" s="66"/>
      <c r="KSC305" s="66"/>
      <c r="KSD305" s="66"/>
      <c r="KSE305" s="66"/>
      <c r="KSF305" s="66"/>
      <c r="KSG305" s="66"/>
      <c r="KSH305" s="66"/>
      <c r="KSI305" s="66"/>
      <c r="KSJ305" s="66"/>
      <c r="KSK305" s="66"/>
      <c r="KSL305" s="66"/>
      <c r="KSM305" s="66"/>
      <c r="KSN305" s="66"/>
      <c r="KSO305" s="66"/>
      <c r="KSP305" s="66"/>
      <c r="KSQ305" s="66"/>
      <c r="KSR305" s="66"/>
      <c r="KSS305" s="66"/>
      <c r="KST305" s="66"/>
      <c r="KSU305" s="66"/>
      <c r="KSV305" s="66"/>
      <c r="KSW305" s="66"/>
      <c r="KSX305" s="66"/>
      <c r="KSY305" s="66"/>
      <c r="KSZ305" s="66"/>
      <c r="KTA305" s="66"/>
      <c r="KTB305" s="66"/>
      <c r="KTC305" s="66"/>
      <c r="KTD305" s="66"/>
      <c r="KTE305" s="66"/>
      <c r="KTF305" s="66"/>
      <c r="KTG305" s="66"/>
      <c r="KTH305" s="66"/>
      <c r="KTI305" s="66"/>
      <c r="KTJ305" s="66"/>
      <c r="KTK305" s="66"/>
      <c r="KTL305" s="66"/>
      <c r="KTM305" s="66"/>
      <c r="KTN305" s="66"/>
      <c r="KTO305" s="66"/>
      <c r="KTP305" s="66"/>
      <c r="KTQ305" s="66"/>
      <c r="KTR305" s="66"/>
      <c r="KTS305" s="66"/>
      <c r="KTT305" s="66"/>
      <c r="KTU305" s="66"/>
      <c r="KTV305" s="66"/>
      <c r="KTW305" s="66"/>
      <c r="KTX305" s="66"/>
      <c r="KTY305" s="66"/>
      <c r="KTZ305" s="66"/>
      <c r="KUA305" s="66"/>
      <c r="KUB305" s="66"/>
      <c r="KUC305" s="66"/>
      <c r="KUD305" s="66"/>
      <c r="KUE305" s="66"/>
      <c r="KUF305" s="66"/>
      <c r="KUG305" s="66"/>
      <c r="KUH305" s="66"/>
      <c r="KUI305" s="66"/>
      <c r="KUJ305" s="66"/>
      <c r="KUK305" s="66"/>
      <c r="KUL305" s="66"/>
      <c r="KUM305" s="66"/>
      <c r="KUN305" s="66"/>
      <c r="KUO305" s="66"/>
      <c r="KUP305" s="66"/>
      <c r="KUQ305" s="66"/>
      <c r="KUR305" s="66"/>
      <c r="KUS305" s="66"/>
      <c r="KUT305" s="66"/>
      <c r="KUU305" s="66"/>
      <c r="KUV305" s="66"/>
      <c r="KUW305" s="66"/>
      <c r="KUX305" s="66"/>
      <c r="KUY305" s="66"/>
      <c r="KUZ305" s="66"/>
      <c r="KVA305" s="66"/>
      <c r="KVB305" s="66"/>
      <c r="KVC305" s="66"/>
      <c r="KVD305" s="66"/>
      <c r="KVE305" s="66"/>
      <c r="KVF305" s="66"/>
      <c r="KVG305" s="66"/>
      <c r="KVH305" s="66"/>
      <c r="KVI305" s="66"/>
      <c r="KVJ305" s="66"/>
      <c r="KVK305" s="66"/>
      <c r="KVL305" s="66"/>
      <c r="KVM305" s="66"/>
      <c r="KVN305" s="66"/>
      <c r="KVO305" s="66"/>
      <c r="KVP305" s="66"/>
      <c r="KVQ305" s="66"/>
      <c r="KVR305" s="66"/>
      <c r="KVS305" s="66"/>
      <c r="KVT305" s="66"/>
      <c r="KVU305" s="66"/>
      <c r="KVV305" s="66"/>
      <c r="KVW305" s="66"/>
      <c r="KVX305" s="66"/>
      <c r="KVY305" s="66"/>
      <c r="KVZ305" s="66"/>
      <c r="KWA305" s="66"/>
      <c r="KWB305" s="66"/>
      <c r="KWC305" s="66"/>
      <c r="KWD305" s="66"/>
      <c r="KWE305" s="66"/>
      <c r="KWF305" s="66"/>
      <c r="KWG305" s="66"/>
      <c r="KWH305" s="66"/>
      <c r="KWI305" s="66"/>
      <c r="KWJ305" s="66"/>
      <c r="KWK305" s="66"/>
      <c r="KWL305" s="66"/>
      <c r="KWM305" s="66"/>
      <c r="KWN305" s="66"/>
      <c r="KWO305" s="66"/>
      <c r="KWP305" s="66"/>
      <c r="KWQ305" s="66"/>
      <c r="KWR305" s="66"/>
      <c r="KWS305" s="66"/>
      <c r="KWT305" s="66"/>
      <c r="KWU305" s="66"/>
      <c r="KWV305" s="66"/>
      <c r="KWW305" s="66"/>
      <c r="KWX305" s="66"/>
      <c r="KWY305" s="66"/>
      <c r="KWZ305" s="66"/>
      <c r="KXA305" s="66"/>
      <c r="KXB305" s="66"/>
      <c r="KXC305" s="66"/>
      <c r="KXD305" s="66"/>
      <c r="KXE305" s="66"/>
      <c r="KXF305" s="66"/>
      <c r="KXG305" s="66"/>
      <c r="KXH305" s="66"/>
      <c r="KXI305" s="66"/>
      <c r="KXJ305" s="66"/>
      <c r="KXK305" s="66"/>
      <c r="KXL305" s="66"/>
      <c r="KXM305" s="66"/>
      <c r="KXN305" s="66"/>
      <c r="KXO305" s="66"/>
      <c r="KXP305" s="66"/>
      <c r="KXQ305" s="66"/>
      <c r="KXR305" s="66"/>
      <c r="KXS305" s="66"/>
      <c r="KXT305" s="66"/>
      <c r="KXU305" s="66"/>
      <c r="KXV305" s="66"/>
      <c r="KXW305" s="66"/>
      <c r="KXX305" s="66"/>
      <c r="KXY305" s="66"/>
      <c r="KXZ305" s="66"/>
      <c r="KYA305" s="66"/>
      <c r="KYB305" s="66"/>
      <c r="KYC305" s="66"/>
      <c r="KYD305" s="66"/>
      <c r="KYE305" s="66"/>
      <c r="KYF305" s="66"/>
      <c r="KYG305" s="66"/>
      <c r="KYH305" s="66"/>
      <c r="KYI305" s="66"/>
      <c r="KYJ305" s="66"/>
      <c r="KYK305" s="66"/>
      <c r="KYL305" s="66"/>
      <c r="KYM305" s="66"/>
      <c r="KYN305" s="66"/>
      <c r="KYO305" s="66"/>
      <c r="KYP305" s="66"/>
      <c r="KYQ305" s="66"/>
      <c r="KYR305" s="66"/>
      <c r="KYS305" s="66"/>
      <c r="KYT305" s="66"/>
      <c r="KYU305" s="66"/>
      <c r="KYV305" s="66"/>
      <c r="KYW305" s="66"/>
      <c r="KYX305" s="66"/>
      <c r="KYY305" s="66"/>
      <c r="KYZ305" s="66"/>
      <c r="KZA305" s="66"/>
      <c r="KZB305" s="66"/>
      <c r="KZC305" s="66"/>
      <c r="KZD305" s="66"/>
      <c r="KZE305" s="66"/>
      <c r="KZF305" s="66"/>
      <c r="KZG305" s="66"/>
      <c r="KZH305" s="66"/>
      <c r="KZI305" s="66"/>
      <c r="KZJ305" s="66"/>
      <c r="KZK305" s="66"/>
      <c r="KZL305" s="66"/>
      <c r="KZM305" s="66"/>
      <c r="KZN305" s="66"/>
      <c r="KZO305" s="66"/>
      <c r="KZP305" s="66"/>
      <c r="KZQ305" s="66"/>
      <c r="KZR305" s="66"/>
      <c r="KZS305" s="66"/>
      <c r="KZT305" s="66"/>
      <c r="KZU305" s="66"/>
      <c r="KZV305" s="66"/>
      <c r="KZW305" s="66"/>
      <c r="KZX305" s="66"/>
      <c r="KZY305" s="66"/>
      <c r="KZZ305" s="66"/>
      <c r="LAA305" s="66"/>
      <c r="LAB305" s="66"/>
      <c r="LAC305" s="66"/>
      <c r="LAD305" s="66"/>
      <c r="LAE305" s="66"/>
      <c r="LAF305" s="66"/>
      <c r="LAG305" s="66"/>
      <c r="LAH305" s="66"/>
      <c r="LAI305" s="66"/>
      <c r="LAJ305" s="66"/>
      <c r="LAK305" s="66"/>
      <c r="LAL305" s="66"/>
      <c r="LAM305" s="66"/>
      <c r="LAN305" s="66"/>
      <c r="LAO305" s="66"/>
      <c r="LAP305" s="66"/>
      <c r="LAQ305" s="66"/>
      <c r="LAR305" s="66"/>
      <c r="LAS305" s="66"/>
      <c r="LAT305" s="66"/>
      <c r="LAU305" s="66"/>
      <c r="LAV305" s="66"/>
      <c r="LAW305" s="66"/>
      <c r="LAX305" s="66"/>
      <c r="LAY305" s="66"/>
      <c r="LAZ305" s="66"/>
      <c r="LBA305" s="66"/>
      <c r="LBB305" s="66"/>
      <c r="LBC305" s="66"/>
      <c r="LBD305" s="66"/>
      <c r="LBE305" s="66"/>
      <c r="LBF305" s="66"/>
      <c r="LBG305" s="66"/>
      <c r="LBH305" s="66"/>
      <c r="LBI305" s="66"/>
      <c r="LBJ305" s="66"/>
      <c r="LBK305" s="66"/>
      <c r="LBL305" s="66"/>
      <c r="LBM305" s="66"/>
      <c r="LBN305" s="66"/>
      <c r="LBO305" s="66"/>
      <c r="LBP305" s="66"/>
      <c r="LBQ305" s="66"/>
      <c r="LBR305" s="66"/>
      <c r="LBS305" s="66"/>
      <c r="LBT305" s="66"/>
      <c r="LBU305" s="66"/>
      <c r="LBV305" s="66"/>
      <c r="LBW305" s="66"/>
      <c r="LBX305" s="66"/>
      <c r="LBY305" s="66"/>
      <c r="LBZ305" s="66"/>
      <c r="LCA305" s="66"/>
      <c r="LCB305" s="66"/>
      <c r="LCC305" s="66"/>
      <c r="LCD305" s="66"/>
      <c r="LCE305" s="66"/>
      <c r="LCF305" s="66"/>
      <c r="LCG305" s="66"/>
      <c r="LCH305" s="66"/>
      <c r="LCI305" s="66"/>
      <c r="LCJ305" s="66"/>
      <c r="LCK305" s="66"/>
      <c r="LCL305" s="66"/>
      <c r="LCM305" s="66"/>
      <c r="LCN305" s="66"/>
      <c r="LCO305" s="66"/>
      <c r="LCP305" s="66"/>
      <c r="LCQ305" s="66"/>
      <c r="LCR305" s="66"/>
      <c r="LCS305" s="66"/>
      <c r="LCT305" s="66"/>
      <c r="LCU305" s="66"/>
      <c r="LCV305" s="66"/>
      <c r="LCW305" s="66"/>
      <c r="LCX305" s="66"/>
      <c r="LCY305" s="66"/>
      <c r="LCZ305" s="66"/>
      <c r="LDA305" s="66"/>
      <c r="LDB305" s="66"/>
      <c r="LDC305" s="66"/>
      <c r="LDD305" s="66"/>
      <c r="LDE305" s="66"/>
      <c r="LDF305" s="66"/>
      <c r="LDG305" s="66"/>
      <c r="LDH305" s="66"/>
      <c r="LDI305" s="66"/>
      <c r="LDJ305" s="66"/>
      <c r="LDK305" s="66"/>
      <c r="LDL305" s="66"/>
      <c r="LDM305" s="66"/>
      <c r="LDN305" s="66"/>
      <c r="LDO305" s="66"/>
      <c r="LDP305" s="66"/>
      <c r="LDQ305" s="66"/>
      <c r="LDR305" s="66"/>
      <c r="LDS305" s="66"/>
      <c r="LDT305" s="66"/>
      <c r="LDU305" s="66"/>
      <c r="LDV305" s="66"/>
      <c r="LDW305" s="66"/>
      <c r="LDX305" s="66"/>
      <c r="LDY305" s="66"/>
      <c r="LDZ305" s="66"/>
      <c r="LEA305" s="66"/>
      <c r="LEB305" s="66"/>
      <c r="LEC305" s="66"/>
      <c r="LED305" s="66"/>
      <c r="LEE305" s="66"/>
      <c r="LEF305" s="66"/>
      <c r="LEG305" s="66"/>
      <c r="LEH305" s="66"/>
      <c r="LEI305" s="66"/>
      <c r="LEJ305" s="66"/>
      <c r="LEK305" s="66"/>
      <c r="LEL305" s="66"/>
      <c r="LEM305" s="66"/>
      <c r="LEN305" s="66"/>
      <c r="LEO305" s="66"/>
      <c r="LEP305" s="66"/>
      <c r="LEQ305" s="66"/>
      <c r="LER305" s="66"/>
      <c r="LES305" s="66"/>
      <c r="LET305" s="66"/>
      <c r="LEU305" s="66"/>
      <c r="LEV305" s="66"/>
      <c r="LEW305" s="66"/>
      <c r="LEX305" s="66"/>
      <c r="LEY305" s="66"/>
      <c r="LEZ305" s="66"/>
      <c r="LFA305" s="66"/>
      <c r="LFB305" s="66"/>
      <c r="LFC305" s="66"/>
      <c r="LFD305" s="66"/>
      <c r="LFE305" s="66"/>
      <c r="LFF305" s="66"/>
      <c r="LFG305" s="66"/>
      <c r="LFH305" s="66"/>
      <c r="LFI305" s="66"/>
      <c r="LFJ305" s="66"/>
      <c r="LFK305" s="66"/>
      <c r="LFL305" s="66"/>
      <c r="LFM305" s="66"/>
      <c r="LFN305" s="66"/>
      <c r="LFO305" s="66"/>
      <c r="LFP305" s="66"/>
      <c r="LFQ305" s="66"/>
      <c r="LFR305" s="66"/>
      <c r="LFS305" s="66"/>
      <c r="LFT305" s="66"/>
      <c r="LFU305" s="66"/>
      <c r="LFV305" s="66"/>
      <c r="LFW305" s="66"/>
      <c r="LFX305" s="66"/>
      <c r="LFY305" s="66"/>
      <c r="LFZ305" s="66"/>
      <c r="LGA305" s="66"/>
      <c r="LGB305" s="66"/>
      <c r="LGC305" s="66"/>
      <c r="LGD305" s="66"/>
      <c r="LGE305" s="66"/>
      <c r="LGF305" s="66"/>
      <c r="LGG305" s="66"/>
      <c r="LGH305" s="66"/>
      <c r="LGI305" s="66"/>
      <c r="LGJ305" s="66"/>
      <c r="LGK305" s="66"/>
      <c r="LGL305" s="66"/>
      <c r="LGM305" s="66"/>
      <c r="LGN305" s="66"/>
      <c r="LGO305" s="66"/>
      <c r="LGP305" s="66"/>
      <c r="LGQ305" s="66"/>
      <c r="LGR305" s="66"/>
      <c r="LGS305" s="66"/>
      <c r="LGT305" s="66"/>
      <c r="LGU305" s="66"/>
      <c r="LGV305" s="66"/>
      <c r="LGW305" s="66"/>
      <c r="LGX305" s="66"/>
      <c r="LGY305" s="66"/>
      <c r="LGZ305" s="66"/>
      <c r="LHA305" s="66"/>
      <c r="LHB305" s="66"/>
      <c r="LHC305" s="66"/>
      <c r="LHD305" s="66"/>
      <c r="LHE305" s="66"/>
      <c r="LHF305" s="66"/>
      <c r="LHG305" s="66"/>
      <c r="LHH305" s="66"/>
      <c r="LHI305" s="66"/>
      <c r="LHJ305" s="66"/>
      <c r="LHK305" s="66"/>
      <c r="LHL305" s="66"/>
      <c r="LHM305" s="66"/>
      <c r="LHN305" s="66"/>
      <c r="LHO305" s="66"/>
      <c r="LHP305" s="66"/>
      <c r="LHQ305" s="66"/>
      <c r="LHR305" s="66"/>
      <c r="LHS305" s="66"/>
      <c r="LHT305" s="66"/>
      <c r="LHU305" s="66"/>
      <c r="LHV305" s="66"/>
      <c r="LHW305" s="66"/>
      <c r="LHX305" s="66"/>
      <c r="LHY305" s="66"/>
      <c r="LHZ305" s="66"/>
      <c r="LIA305" s="66"/>
      <c r="LIB305" s="66"/>
      <c r="LIC305" s="66"/>
      <c r="LID305" s="66"/>
      <c r="LIE305" s="66"/>
      <c r="LIF305" s="66"/>
      <c r="LIG305" s="66"/>
      <c r="LIH305" s="66"/>
      <c r="LII305" s="66"/>
      <c r="LIJ305" s="66"/>
      <c r="LIK305" s="66"/>
      <c r="LIL305" s="66"/>
      <c r="LIM305" s="66"/>
      <c r="LIN305" s="66"/>
      <c r="LIO305" s="66"/>
      <c r="LIP305" s="66"/>
      <c r="LIQ305" s="66"/>
      <c r="LIR305" s="66"/>
      <c r="LIS305" s="66"/>
      <c r="LIT305" s="66"/>
      <c r="LIU305" s="66"/>
      <c r="LIV305" s="66"/>
      <c r="LIW305" s="66"/>
      <c r="LIX305" s="66"/>
      <c r="LIY305" s="66"/>
      <c r="LIZ305" s="66"/>
      <c r="LJA305" s="66"/>
      <c r="LJB305" s="66"/>
      <c r="LJC305" s="66"/>
      <c r="LJD305" s="66"/>
      <c r="LJE305" s="66"/>
      <c r="LJF305" s="66"/>
      <c r="LJG305" s="66"/>
      <c r="LJH305" s="66"/>
      <c r="LJI305" s="66"/>
      <c r="LJJ305" s="66"/>
      <c r="LJK305" s="66"/>
      <c r="LJL305" s="66"/>
      <c r="LJM305" s="66"/>
      <c r="LJN305" s="66"/>
      <c r="LJO305" s="66"/>
      <c r="LJP305" s="66"/>
      <c r="LJQ305" s="66"/>
      <c r="LJR305" s="66"/>
      <c r="LJS305" s="66"/>
      <c r="LJT305" s="66"/>
      <c r="LJU305" s="66"/>
      <c r="LJV305" s="66"/>
      <c r="LJW305" s="66"/>
      <c r="LJX305" s="66"/>
      <c r="LJY305" s="66"/>
      <c r="LJZ305" s="66"/>
      <c r="LKA305" s="66"/>
      <c r="LKB305" s="66"/>
      <c r="LKC305" s="66"/>
      <c r="LKD305" s="66"/>
      <c r="LKE305" s="66"/>
      <c r="LKF305" s="66"/>
      <c r="LKG305" s="66"/>
      <c r="LKH305" s="66"/>
      <c r="LKI305" s="66"/>
      <c r="LKJ305" s="66"/>
      <c r="LKK305" s="66"/>
      <c r="LKL305" s="66"/>
      <c r="LKM305" s="66"/>
      <c r="LKN305" s="66"/>
      <c r="LKO305" s="66"/>
      <c r="LKP305" s="66"/>
      <c r="LKQ305" s="66"/>
      <c r="LKR305" s="66"/>
      <c r="LKS305" s="66"/>
      <c r="LKT305" s="66"/>
      <c r="LKU305" s="66"/>
      <c r="LKV305" s="66"/>
      <c r="LKW305" s="66"/>
      <c r="LKX305" s="66"/>
      <c r="LKY305" s="66"/>
      <c r="LKZ305" s="66"/>
      <c r="LLA305" s="66"/>
      <c r="LLB305" s="66"/>
      <c r="LLC305" s="66"/>
      <c r="LLD305" s="66"/>
      <c r="LLE305" s="66"/>
      <c r="LLF305" s="66"/>
      <c r="LLG305" s="66"/>
      <c r="LLH305" s="66"/>
      <c r="LLI305" s="66"/>
      <c r="LLJ305" s="66"/>
      <c r="LLK305" s="66"/>
      <c r="LLL305" s="66"/>
      <c r="LLM305" s="66"/>
      <c r="LLN305" s="66"/>
      <c r="LLO305" s="66"/>
      <c r="LLP305" s="66"/>
      <c r="LLQ305" s="66"/>
      <c r="LLR305" s="66"/>
      <c r="LLS305" s="66"/>
      <c r="LLT305" s="66"/>
      <c r="LLU305" s="66"/>
      <c r="LLV305" s="66"/>
      <c r="LLW305" s="66"/>
      <c r="LLX305" s="66"/>
      <c r="LLY305" s="66"/>
      <c r="LLZ305" s="66"/>
      <c r="LMA305" s="66"/>
      <c r="LMB305" s="66"/>
      <c r="LMC305" s="66"/>
      <c r="LMD305" s="66"/>
      <c r="LME305" s="66"/>
      <c r="LMF305" s="66"/>
      <c r="LMG305" s="66"/>
      <c r="LMH305" s="66"/>
      <c r="LMI305" s="66"/>
      <c r="LMJ305" s="66"/>
      <c r="LMK305" s="66"/>
      <c r="LML305" s="66"/>
      <c r="LMM305" s="66"/>
      <c r="LMN305" s="66"/>
      <c r="LMO305" s="66"/>
      <c r="LMP305" s="66"/>
      <c r="LMQ305" s="66"/>
      <c r="LMR305" s="66"/>
      <c r="LMS305" s="66"/>
      <c r="LMT305" s="66"/>
      <c r="LMU305" s="66"/>
      <c r="LMV305" s="66"/>
      <c r="LMW305" s="66"/>
      <c r="LMX305" s="66"/>
      <c r="LMY305" s="66"/>
      <c r="LMZ305" s="66"/>
      <c r="LNA305" s="66"/>
      <c r="LNB305" s="66"/>
      <c r="LNC305" s="66"/>
      <c r="LND305" s="66"/>
      <c r="LNE305" s="66"/>
      <c r="LNF305" s="66"/>
      <c r="LNG305" s="66"/>
      <c r="LNH305" s="66"/>
      <c r="LNI305" s="66"/>
      <c r="LNJ305" s="66"/>
      <c r="LNK305" s="66"/>
      <c r="LNL305" s="66"/>
      <c r="LNM305" s="66"/>
      <c r="LNN305" s="66"/>
      <c r="LNO305" s="66"/>
      <c r="LNP305" s="66"/>
      <c r="LNQ305" s="66"/>
      <c r="LNR305" s="66"/>
      <c r="LNS305" s="66"/>
      <c r="LNT305" s="66"/>
      <c r="LNU305" s="66"/>
      <c r="LNV305" s="66"/>
      <c r="LNW305" s="66"/>
      <c r="LNX305" s="66"/>
      <c r="LNY305" s="66"/>
      <c r="LNZ305" s="66"/>
      <c r="LOA305" s="66"/>
      <c r="LOB305" s="66"/>
      <c r="LOC305" s="66"/>
      <c r="LOD305" s="66"/>
      <c r="LOE305" s="66"/>
      <c r="LOF305" s="66"/>
      <c r="LOG305" s="66"/>
      <c r="LOH305" s="66"/>
      <c r="LOI305" s="66"/>
      <c r="LOJ305" s="66"/>
      <c r="LOK305" s="66"/>
      <c r="LOL305" s="66"/>
      <c r="LOM305" s="66"/>
      <c r="LON305" s="66"/>
      <c r="LOO305" s="66"/>
      <c r="LOP305" s="66"/>
      <c r="LOQ305" s="66"/>
      <c r="LOR305" s="66"/>
      <c r="LOS305" s="66"/>
      <c r="LOT305" s="66"/>
      <c r="LOU305" s="66"/>
      <c r="LOV305" s="66"/>
      <c r="LOW305" s="66"/>
      <c r="LOX305" s="66"/>
      <c r="LOY305" s="66"/>
      <c r="LOZ305" s="66"/>
      <c r="LPA305" s="66"/>
      <c r="LPB305" s="66"/>
      <c r="LPC305" s="66"/>
      <c r="LPD305" s="66"/>
      <c r="LPE305" s="66"/>
      <c r="LPF305" s="66"/>
      <c r="LPG305" s="66"/>
      <c r="LPH305" s="66"/>
      <c r="LPI305" s="66"/>
      <c r="LPJ305" s="66"/>
      <c r="LPK305" s="66"/>
      <c r="LPL305" s="66"/>
      <c r="LPM305" s="66"/>
      <c r="LPN305" s="66"/>
      <c r="LPO305" s="66"/>
      <c r="LPP305" s="66"/>
      <c r="LPQ305" s="66"/>
      <c r="LPR305" s="66"/>
      <c r="LPS305" s="66"/>
      <c r="LPT305" s="66"/>
      <c r="LPU305" s="66"/>
      <c r="LPV305" s="66"/>
      <c r="LPW305" s="66"/>
      <c r="LPX305" s="66"/>
      <c r="LPY305" s="66"/>
      <c r="LPZ305" s="66"/>
      <c r="LQA305" s="66"/>
      <c r="LQB305" s="66"/>
      <c r="LQC305" s="66"/>
      <c r="LQD305" s="66"/>
      <c r="LQE305" s="66"/>
      <c r="LQF305" s="66"/>
      <c r="LQG305" s="66"/>
      <c r="LQH305" s="66"/>
      <c r="LQI305" s="66"/>
      <c r="LQJ305" s="66"/>
      <c r="LQK305" s="66"/>
      <c r="LQL305" s="66"/>
      <c r="LQM305" s="66"/>
      <c r="LQN305" s="66"/>
      <c r="LQO305" s="66"/>
      <c r="LQP305" s="66"/>
      <c r="LQQ305" s="66"/>
      <c r="LQR305" s="66"/>
      <c r="LQS305" s="66"/>
      <c r="LQT305" s="66"/>
      <c r="LQU305" s="66"/>
      <c r="LQV305" s="66"/>
      <c r="LQW305" s="66"/>
      <c r="LQX305" s="66"/>
      <c r="LQY305" s="66"/>
      <c r="LQZ305" s="66"/>
      <c r="LRA305" s="66"/>
      <c r="LRB305" s="66"/>
      <c r="LRC305" s="66"/>
      <c r="LRD305" s="66"/>
      <c r="LRE305" s="66"/>
      <c r="LRF305" s="66"/>
      <c r="LRG305" s="66"/>
      <c r="LRH305" s="66"/>
      <c r="LRI305" s="66"/>
      <c r="LRJ305" s="66"/>
      <c r="LRK305" s="66"/>
      <c r="LRL305" s="66"/>
      <c r="LRM305" s="66"/>
      <c r="LRN305" s="66"/>
      <c r="LRO305" s="66"/>
      <c r="LRP305" s="66"/>
      <c r="LRQ305" s="66"/>
      <c r="LRR305" s="66"/>
      <c r="LRS305" s="66"/>
      <c r="LRT305" s="66"/>
      <c r="LRU305" s="66"/>
      <c r="LRV305" s="66"/>
      <c r="LRW305" s="66"/>
      <c r="LRX305" s="66"/>
      <c r="LRY305" s="66"/>
      <c r="LRZ305" s="66"/>
      <c r="LSA305" s="66"/>
      <c r="LSB305" s="66"/>
      <c r="LSC305" s="66"/>
      <c r="LSD305" s="66"/>
      <c r="LSE305" s="66"/>
      <c r="LSF305" s="66"/>
      <c r="LSG305" s="66"/>
      <c r="LSH305" s="66"/>
      <c r="LSI305" s="66"/>
      <c r="LSJ305" s="66"/>
      <c r="LSK305" s="66"/>
      <c r="LSL305" s="66"/>
      <c r="LSM305" s="66"/>
      <c r="LSN305" s="66"/>
      <c r="LSO305" s="66"/>
      <c r="LSP305" s="66"/>
      <c r="LSQ305" s="66"/>
      <c r="LSR305" s="66"/>
      <c r="LSS305" s="66"/>
      <c r="LST305" s="66"/>
      <c r="LSU305" s="66"/>
      <c r="LSV305" s="66"/>
      <c r="LSW305" s="66"/>
      <c r="LSX305" s="66"/>
      <c r="LSY305" s="66"/>
      <c r="LSZ305" s="66"/>
      <c r="LTA305" s="66"/>
      <c r="LTB305" s="66"/>
      <c r="LTC305" s="66"/>
      <c r="LTD305" s="66"/>
      <c r="LTE305" s="66"/>
      <c r="LTF305" s="66"/>
      <c r="LTG305" s="66"/>
      <c r="LTH305" s="66"/>
      <c r="LTI305" s="66"/>
      <c r="LTJ305" s="66"/>
      <c r="LTK305" s="66"/>
      <c r="LTL305" s="66"/>
      <c r="LTM305" s="66"/>
      <c r="LTN305" s="66"/>
      <c r="LTO305" s="66"/>
      <c r="LTP305" s="66"/>
      <c r="LTQ305" s="66"/>
      <c r="LTR305" s="66"/>
      <c r="LTS305" s="66"/>
      <c r="LTT305" s="66"/>
      <c r="LTU305" s="66"/>
      <c r="LTV305" s="66"/>
      <c r="LTW305" s="66"/>
      <c r="LTX305" s="66"/>
      <c r="LTY305" s="66"/>
      <c r="LTZ305" s="66"/>
      <c r="LUA305" s="66"/>
      <c r="LUB305" s="66"/>
      <c r="LUC305" s="66"/>
      <c r="LUD305" s="66"/>
      <c r="LUE305" s="66"/>
      <c r="LUF305" s="66"/>
      <c r="LUG305" s="66"/>
      <c r="LUH305" s="66"/>
      <c r="LUI305" s="66"/>
      <c r="LUJ305" s="66"/>
      <c r="LUK305" s="66"/>
      <c r="LUL305" s="66"/>
      <c r="LUM305" s="66"/>
      <c r="LUN305" s="66"/>
      <c r="LUO305" s="66"/>
      <c r="LUP305" s="66"/>
      <c r="LUQ305" s="66"/>
      <c r="LUR305" s="66"/>
      <c r="LUS305" s="66"/>
      <c r="LUT305" s="66"/>
      <c r="LUU305" s="66"/>
      <c r="LUV305" s="66"/>
      <c r="LUW305" s="66"/>
      <c r="LUX305" s="66"/>
      <c r="LUY305" s="66"/>
      <c r="LUZ305" s="66"/>
      <c r="LVA305" s="66"/>
      <c r="LVB305" s="66"/>
      <c r="LVC305" s="66"/>
      <c r="LVD305" s="66"/>
      <c r="LVE305" s="66"/>
      <c r="LVF305" s="66"/>
      <c r="LVG305" s="66"/>
      <c r="LVH305" s="66"/>
      <c r="LVI305" s="66"/>
      <c r="LVJ305" s="66"/>
      <c r="LVK305" s="66"/>
      <c r="LVL305" s="66"/>
      <c r="LVM305" s="66"/>
      <c r="LVN305" s="66"/>
      <c r="LVO305" s="66"/>
      <c r="LVP305" s="66"/>
      <c r="LVQ305" s="66"/>
      <c r="LVR305" s="66"/>
      <c r="LVS305" s="66"/>
      <c r="LVT305" s="66"/>
      <c r="LVU305" s="66"/>
      <c r="LVV305" s="66"/>
      <c r="LVW305" s="66"/>
      <c r="LVX305" s="66"/>
      <c r="LVY305" s="66"/>
      <c r="LVZ305" s="66"/>
      <c r="LWA305" s="66"/>
      <c r="LWB305" s="66"/>
      <c r="LWC305" s="66"/>
      <c r="LWD305" s="66"/>
      <c r="LWE305" s="66"/>
      <c r="LWF305" s="66"/>
      <c r="LWG305" s="66"/>
      <c r="LWH305" s="66"/>
      <c r="LWI305" s="66"/>
      <c r="LWJ305" s="66"/>
      <c r="LWK305" s="66"/>
      <c r="LWL305" s="66"/>
      <c r="LWM305" s="66"/>
      <c r="LWN305" s="66"/>
      <c r="LWO305" s="66"/>
      <c r="LWP305" s="66"/>
      <c r="LWQ305" s="66"/>
      <c r="LWR305" s="66"/>
      <c r="LWS305" s="66"/>
      <c r="LWT305" s="66"/>
      <c r="LWU305" s="66"/>
      <c r="LWV305" s="66"/>
      <c r="LWW305" s="66"/>
      <c r="LWX305" s="66"/>
      <c r="LWY305" s="66"/>
      <c r="LWZ305" s="66"/>
      <c r="LXA305" s="66"/>
      <c r="LXB305" s="66"/>
      <c r="LXC305" s="66"/>
      <c r="LXD305" s="66"/>
      <c r="LXE305" s="66"/>
      <c r="LXF305" s="66"/>
      <c r="LXG305" s="66"/>
      <c r="LXH305" s="66"/>
      <c r="LXI305" s="66"/>
      <c r="LXJ305" s="66"/>
      <c r="LXK305" s="66"/>
      <c r="LXL305" s="66"/>
      <c r="LXM305" s="66"/>
      <c r="LXN305" s="66"/>
      <c r="LXO305" s="66"/>
      <c r="LXP305" s="66"/>
      <c r="LXQ305" s="66"/>
      <c r="LXR305" s="66"/>
      <c r="LXS305" s="66"/>
      <c r="LXT305" s="66"/>
      <c r="LXU305" s="66"/>
      <c r="LXV305" s="66"/>
      <c r="LXW305" s="66"/>
      <c r="LXX305" s="66"/>
      <c r="LXY305" s="66"/>
      <c r="LXZ305" s="66"/>
      <c r="LYA305" s="66"/>
      <c r="LYB305" s="66"/>
      <c r="LYC305" s="66"/>
      <c r="LYD305" s="66"/>
      <c r="LYE305" s="66"/>
      <c r="LYF305" s="66"/>
      <c r="LYG305" s="66"/>
      <c r="LYH305" s="66"/>
      <c r="LYI305" s="66"/>
      <c r="LYJ305" s="66"/>
      <c r="LYK305" s="66"/>
      <c r="LYL305" s="66"/>
      <c r="LYM305" s="66"/>
      <c r="LYN305" s="66"/>
      <c r="LYO305" s="66"/>
      <c r="LYP305" s="66"/>
      <c r="LYQ305" s="66"/>
      <c r="LYR305" s="66"/>
      <c r="LYS305" s="66"/>
      <c r="LYT305" s="66"/>
      <c r="LYU305" s="66"/>
      <c r="LYV305" s="66"/>
      <c r="LYW305" s="66"/>
      <c r="LYX305" s="66"/>
      <c r="LYY305" s="66"/>
      <c r="LYZ305" s="66"/>
      <c r="LZA305" s="66"/>
      <c r="LZB305" s="66"/>
      <c r="LZC305" s="66"/>
      <c r="LZD305" s="66"/>
      <c r="LZE305" s="66"/>
      <c r="LZF305" s="66"/>
      <c r="LZG305" s="66"/>
      <c r="LZH305" s="66"/>
      <c r="LZI305" s="66"/>
      <c r="LZJ305" s="66"/>
      <c r="LZK305" s="66"/>
      <c r="LZL305" s="66"/>
      <c r="LZM305" s="66"/>
      <c r="LZN305" s="66"/>
      <c r="LZO305" s="66"/>
      <c r="LZP305" s="66"/>
      <c r="LZQ305" s="66"/>
      <c r="LZR305" s="66"/>
      <c r="LZS305" s="66"/>
      <c r="LZT305" s="66"/>
      <c r="LZU305" s="66"/>
      <c r="LZV305" s="66"/>
      <c r="LZW305" s="66"/>
      <c r="LZX305" s="66"/>
      <c r="LZY305" s="66"/>
      <c r="LZZ305" s="66"/>
      <c r="MAA305" s="66"/>
      <c r="MAB305" s="66"/>
      <c r="MAC305" s="66"/>
      <c r="MAD305" s="66"/>
      <c r="MAE305" s="66"/>
      <c r="MAF305" s="66"/>
      <c r="MAG305" s="66"/>
      <c r="MAH305" s="66"/>
      <c r="MAI305" s="66"/>
      <c r="MAJ305" s="66"/>
      <c r="MAK305" s="66"/>
      <c r="MAL305" s="66"/>
      <c r="MAM305" s="66"/>
      <c r="MAN305" s="66"/>
      <c r="MAO305" s="66"/>
      <c r="MAP305" s="66"/>
      <c r="MAQ305" s="66"/>
      <c r="MAR305" s="66"/>
      <c r="MAS305" s="66"/>
      <c r="MAT305" s="66"/>
      <c r="MAU305" s="66"/>
      <c r="MAV305" s="66"/>
      <c r="MAW305" s="66"/>
      <c r="MAX305" s="66"/>
      <c r="MAY305" s="66"/>
      <c r="MAZ305" s="66"/>
      <c r="MBA305" s="66"/>
      <c r="MBB305" s="66"/>
      <c r="MBC305" s="66"/>
      <c r="MBD305" s="66"/>
      <c r="MBE305" s="66"/>
      <c r="MBF305" s="66"/>
      <c r="MBG305" s="66"/>
      <c r="MBH305" s="66"/>
      <c r="MBI305" s="66"/>
      <c r="MBJ305" s="66"/>
      <c r="MBK305" s="66"/>
      <c r="MBL305" s="66"/>
      <c r="MBM305" s="66"/>
      <c r="MBN305" s="66"/>
      <c r="MBO305" s="66"/>
      <c r="MBP305" s="66"/>
      <c r="MBQ305" s="66"/>
      <c r="MBR305" s="66"/>
      <c r="MBS305" s="66"/>
      <c r="MBT305" s="66"/>
      <c r="MBU305" s="66"/>
      <c r="MBV305" s="66"/>
      <c r="MBW305" s="66"/>
      <c r="MBX305" s="66"/>
      <c r="MBY305" s="66"/>
      <c r="MBZ305" s="66"/>
      <c r="MCA305" s="66"/>
      <c r="MCB305" s="66"/>
      <c r="MCC305" s="66"/>
      <c r="MCD305" s="66"/>
      <c r="MCE305" s="66"/>
      <c r="MCF305" s="66"/>
      <c r="MCG305" s="66"/>
      <c r="MCH305" s="66"/>
      <c r="MCI305" s="66"/>
      <c r="MCJ305" s="66"/>
      <c r="MCK305" s="66"/>
      <c r="MCL305" s="66"/>
      <c r="MCM305" s="66"/>
      <c r="MCN305" s="66"/>
      <c r="MCO305" s="66"/>
      <c r="MCP305" s="66"/>
      <c r="MCQ305" s="66"/>
      <c r="MCR305" s="66"/>
      <c r="MCS305" s="66"/>
      <c r="MCT305" s="66"/>
      <c r="MCU305" s="66"/>
      <c r="MCV305" s="66"/>
      <c r="MCW305" s="66"/>
      <c r="MCX305" s="66"/>
      <c r="MCY305" s="66"/>
      <c r="MCZ305" s="66"/>
      <c r="MDA305" s="66"/>
      <c r="MDB305" s="66"/>
      <c r="MDC305" s="66"/>
      <c r="MDD305" s="66"/>
      <c r="MDE305" s="66"/>
      <c r="MDF305" s="66"/>
      <c r="MDG305" s="66"/>
      <c r="MDH305" s="66"/>
      <c r="MDI305" s="66"/>
      <c r="MDJ305" s="66"/>
      <c r="MDK305" s="66"/>
      <c r="MDL305" s="66"/>
      <c r="MDM305" s="66"/>
      <c r="MDN305" s="66"/>
      <c r="MDO305" s="66"/>
      <c r="MDP305" s="66"/>
      <c r="MDQ305" s="66"/>
      <c r="MDR305" s="66"/>
      <c r="MDS305" s="66"/>
      <c r="MDT305" s="66"/>
      <c r="MDU305" s="66"/>
      <c r="MDV305" s="66"/>
      <c r="MDW305" s="66"/>
      <c r="MDX305" s="66"/>
      <c r="MDY305" s="66"/>
      <c r="MDZ305" s="66"/>
      <c r="MEA305" s="66"/>
      <c r="MEB305" s="66"/>
      <c r="MEC305" s="66"/>
      <c r="MED305" s="66"/>
      <c r="MEE305" s="66"/>
      <c r="MEF305" s="66"/>
      <c r="MEG305" s="66"/>
      <c r="MEH305" s="66"/>
      <c r="MEI305" s="66"/>
      <c r="MEJ305" s="66"/>
      <c r="MEK305" s="66"/>
      <c r="MEL305" s="66"/>
      <c r="MEM305" s="66"/>
      <c r="MEN305" s="66"/>
      <c r="MEO305" s="66"/>
      <c r="MEP305" s="66"/>
      <c r="MEQ305" s="66"/>
      <c r="MER305" s="66"/>
      <c r="MES305" s="66"/>
      <c r="MET305" s="66"/>
      <c r="MEU305" s="66"/>
      <c r="MEV305" s="66"/>
      <c r="MEW305" s="66"/>
      <c r="MEX305" s="66"/>
      <c r="MEY305" s="66"/>
      <c r="MEZ305" s="66"/>
      <c r="MFA305" s="66"/>
      <c r="MFB305" s="66"/>
      <c r="MFC305" s="66"/>
      <c r="MFD305" s="66"/>
      <c r="MFE305" s="66"/>
      <c r="MFF305" s="66"/>
      <c r="MFG305" s="66"/>
      <c r="MFH305" s="66"/>
      <c r="MFI305" s="66"/>
      <c r="MFJ305" s="66"/>
      <c r="MFK305" s="66"/>
      <c r="MFL305" s="66"/>
      <c r="MFM305" s="66"/>
      <c r="MFN305" s="66"/>
      <c r="MFO305" s="66"/>
      <c r="MFP305" s="66"/>
      <c r="MFQ305" s="66"/>
      <c r="MFR305" s="66"/>
      <c r="MFS305" s="66"/>
      <c r="MFT305" s="66"/>
      <c r="MFU305" s="66"/>
      <c r="MFV305" s="66"/>
      <c r="MFW305" s="66"/>
      <c r="MFX305" s="66"/>
      <c r="MFY305" s="66"/>
      <c r="MFZ305" s="66"/>
      <c r="MGA305" s="66"/>
      <c r="MGB305" s="66"/>
      <c r="MGC305" s="66"/>
      <c r="MGD305" s="66"/>
      <c r="MGE305" s="66"/>
      <c r="MGF305" s="66"/>
      <c r="MGG305" s="66"/>
      <c r="MGH305" s="66"/>
      <c r="MGI305" s="66"/>
      <c r="MGJ305" s="66"/>
      <c r="MGK305" s="66"/>
      <c r="MGL305" s="66"/>
      <c r="MGM305" s="66"/>
      <c r="MGN305" s="66"/>
      <c r="MGO305" s="66"/>
      <c r="MGP305" s="66"/>
      <c r="MGQ305" s="66"/>
      <c r="MGR305" s="66"/>
      <c r="MGS305" s="66"/>
      <c r="MGT305" s="66"/>
      <c r="MGU305" s="66"/>
      <c r="MGV305" s="66"/>
      <c r="MGW305" s="66"/>
      <c r="MGX305" s="66"/>
      <c r="MGY305" s="66"/>
      <c r="MGZ305" s="66"/>
      <c r="MHA305" s="66"/>
      <c r="MHB305" s="66"/>
      <c r="MHC305" s="66"/>
      <c r="MHD305" s="66"/>
      <c r="MHE305" s="66"/>
      <c r="MHF305" s="66"/>
      <c r="MHG305" s="66"/>
      <c r="MHH305" s="66"/>
      <c r="MHI305" s="66"/>
      <c r="MHJ305" s="66"/>
      <c r="MHK305" s="66"/>
      <c r="MHL305" s="66"/>
      <c r="MHM305" s="66"/>
      <c r="MHN305" s="66"/>
      <c r="MHO305" s="66"/>
      <c r="MHP305" s="66"/>
      <c r="MHQ305" s="66"/>
      <c r="MHR305" s="66"/>
      <c r="MHS305" s="66"/>
      <c r="MHT305" s="66"/>
      <c r="MHU305" s="66"/>
      <c r="MHV305" s="66"/>
      <c r="MHW305" s="66"/>
      <c r="MHX305" s="66"/>
      <c r="MHY305" s="66"/>
      <c r="MHZ305" s="66"/>
      <c r="MIA305" s="66"/>
      <c r="MIB305" s="66"/>
      <c r="MIC305" s="66"/>
      <c r="MID305" s="66"/>
      <c r="MIE305" s="66"/>
      <c r="MIF305" s="66"/>
      <c r="MIG305" s="66"/>
      <c r="MIH305" s="66"/>
      <c r="MII305" s="66"/>
      <c r="MIJ305" s="66"/>
      <c r="MIK305" s="66"/>
      <c r="MIL305" s="66"/>
      <c r="MIM305" s="66"/>
      <c r="MIN305" s="66"/>
      <c r="MIO305" s="66"/>
      <c r="MIP305" s="66"/>
      <c r="MIQ305" s="66"/>
      <c r="MIR305" s="66"/>
      <c r="MIS305" s="66"/>
      <c r="MIT305" s="66"/>
      <c r="MIU305" s="66"/>
      <c r="MIV305" s="66"/>
      <c r="MIW305" s="66"/>
      <c r="MIX305" s="66"/>
      <c r="MIY305" s="66"/>
      <c r="MIZ305" s="66"/>
      <c r="MJA305" s="66"/>
      <c r="MJB305" s="66"/>
      <c r="MJC305" s="66"/>
      <c r="MJD305" s="66"/>
      <c r="MJE305" s="66"/>
      <c r="MJF305" s="66"/>
      <c r="MJG305" s="66"/>
      <c r="MJH305" s="66"/>
      <c r="MJI305" s="66"/>
      <c r="MJJ305" s="66"/>
      <c r="MJK305" s="66"/>
      <c r="MJL305" s="66"/>
      <c r="MJM305" s="66"/>
      <c r="MJN305" s="66"/>
      <c r="MJO305" s="66"/>
      <c r="MJP305" s="66"/>
      <c r="MJQ305" s="66"/>
      <c r="MJR305" s="66"/>
      <c r="MJS305" s="66"/>
      <c r="MJT305" s="66"/>
      <c r="MJU305" s="66"/>
      <c r="MJV305" s="66"/>
      <c r="MJW305" s="66"/>
      <c r="MJX305" s="66"/>
      <c r="MJY305" s="66"/>
      <c r="MJZ305" s="66"/>
      <c r="MKA305" s="66"/>
      <c r="MKB305" s="66"/>
      <c r="MKC305" s="66"/>
      <c r="MKD305" s="66"/>
      <c r="MKE305" s="66"/>
      <c r="MKF305" s="66"/>
      <c r="MKG305" s="66"/>
      <c r="MKH305" s="66"/>
      <c r="MKI305" s="66"/>
      <c r="MKJ305" s="66"/>
      <c r="MKK305" s="66"/>
      <c r="MKL305" s="66"/>
      <c r="MKM305" s="66"/>
      <c r="MKN305" s="66"/>
      <c r="MKO305" s="66"/>
      <c r="MKP305" s="66"/>
      <c r="MKQ305" s="66"/>
      <c r="MKR305" s="66"/>
      <c r="MKS305" s="66"/>
      <c r="MKT305" s="66"/>
      <c r="MKU305" s="66"/>
      <c r="MKV305" s="66"/>
      <c r="MKW305" s="66"/>
      <c r="MKX305" s="66"/>
      <c r="MKY305" s="66"/>
      <c r="MKZ305" s="66"/>
      <c r="MLA305" s="66"/>
      <c r="MLB305" s="66"/>
      <c r="MLC305" s="66"/>
      <c r="MLD305" s="66"/>
      <c r="MLE305" s="66"/>
      <c r="MLF305" s="66"/>
      <c r="MLG305" s="66"/>
      <c r="MLH305" s="66"/>
      <c r="MLI305" s="66"/>
      <c r="MLJ305" s="66"/>
      <c r="MLK305" s="66"/>
      <c r="MLL305" s="66"/>
      <c r="MLM305" s="66"/>
      <c r="MLN305" s="66"/>
      <c r="MLO305" s="66"/>
      <c r="MLP305" s="66"/>
      <c r="MLQ305" s="66"/>
      <c r="MLR305" s="66"/>
      <c r="MLS305" s="66"/>
      <c r="MLT305" s="66"/>
      <c r="MLU305" s="66"/>
      <c r="MLV305" s="66"/>
      <c r="MLW305" s="66"/>
      <c r="MLX305" s="66"/>
      <c r="MLY305" s="66"/>
      <c r="MLZ305" s="66"/>
      <c r="MMA305" s="66"/>
      <c r="MMB305" s="66"/>
      <c r="MMC305" s="66"/>
      <c r="MMD305" s="66"/>
      <c r="MME305" s="66"/>
      <c r="MMF305" s="66"/>
      <c r="MMG305" s="66"/>
      <c r="MMH305" s="66"/>
      <c r="MMI305" s="66"/>
      <c r="MMJ305" s="66"/>
      <c r="MMK305" s="66"/>
      <c r="MML305" s="66"/>
      <c r="MMM305" s="66"/>
      <c r="MMN305" s="66"/>
      <c r="MMO305" s="66"/>
      <c r="MMP305" s="66"/>
      <c r="MMQ305" s="66"/>
      <c r="MMR305" s="66"/>
      <c r="MMS305" s="66"/>
      <c r="MMT305" s="66"/>
      <c r="MMU305" s="66"/>
      <c r="MMV305" s="66"/>
      <c r="MMW305" s="66"/>
      <c r="MMX305" s="66"/>
      <c r="MMY305" s="66"/>
      <c r="MMZ305" s="66"/>
      <c r="MNA305" s="66"/>
      <c r="MNB305" s="66"/>
      <c r="MNC305" s="66"/>
      <c r="MND305" s="66"/>
      <c r="MNE305" s="66"/>
      <c r="MNF305" s="66"/>
      <c r="MNG305" s="66"/>
      <c r="MNH305" s="66"/>
      <c r="MNI305" s="66"/>
      <c r="MNJ305" s="66"/>
      <c r="MNK305" s="66"/>
      <c r="MNL305" s="66"/>
      <c r="MNM305" s="66"/>
      <c r="MNN305" s="66"/>
      <c r="MNO305" s="66"/>
      <c r="MNP305" s="66"/>
      <c r="MNQ305" s="66"/>
      <c r="MNR305" s="66"/>
      <c r="MNS305" s="66"/>
      <c r="MNT305" s="66"/>
      <c r="MNU305" s="66"/>
      <c r="MNV305" s="66"/>
      <c r="MNW305" s="66"/>
      <c r="MNX305" s="66"/>
      <c r="MNY305" s="66"/>
      <c r="MNZ305" s="66"/>
      <c r="MOA305" s="66"/>
      <c r="MOB305" s="66"/>
      <c r="MOC305" s="66"/>
      <c r="MOD305" s="66"/>
      <c r="MOE305" s="66"/>
      <c r="MOF305" s="66"/>
      <c r="MOG305" s="66"/>
      <c r="MOH305" s="66"/>
      <c r="MOI305" s="66"/>
      <c r="MOJ305" s="66"/>
      <c r="MOK305" s="66"/>
      <c r="MOL305" s="66"/>
      <c r="MOM305" s="66"/>
      <c r="MON305" s="66"/>
      <c r="MOO305" s="66"/>
      <c r="MOP305" s="66"/>
      <c r="MOQ305" s="66"/>
      <c r="MOR305" s="66"/>
      <c r="MOS305" s="66"/>
      <c r="MOT305" s="66"/>
      <c r="MOU305" s="66"/>
      <c r="MOV305" s="66"/>
      <c r="MOW305" s="66"/>
      <c r="MOX305" s="66"/>
      <c r="MOY305" s="66"/>
      <c r="MOZ305" s="66"/>
      <c r="MPA305" s="66"/>
      <c r="MPB305" s="66"/>
      <c r="MPC305" s="66"/>
      <c r="MPD305" s="66"/>
      <c r="MPE305" s="66"/>
      <c r="MPF305" s="66"/>
      <c r="MPG305" s="66"/>
      <c r="MPH305" s="66"/>
      <c r="MPI305" s="66"/>
      <c r="MPJ305" s="66"/>
      <c r="MPK305" s="66"/>
      <c r="MPL305" s="66"/>
      <c r="MPM305" s="66"/>
      <c r="MPN305" s="66"/>
      <c r="MPO305" s="66"/>
      <c r="MPP305" s="66"/>
      <c r="MPQ305" s="66"/>
      <c r="MPR305" s="66"/>
      <c r="MPS305" s="66"/>
      <c r="MPT305" s="66"/>
      <c r="MPU305" s="66"/>
      <c r="MPV305" s="66"/>
      <c r="MPW305" s="66"/>
      <c r="MPX305" s="66"/>
      <c r="MPY305" s="66"/>
      <c r="MPZ305" s="66"/>
      <c r="MQA305" s="66"/>
      <c r="MQB305" s="66"/>
      <c r="MQC305" s="66"/>
      <c r="MQD305" s="66"/>
      <c r="MQE305" s="66"/>
      <c r="MQF305" s="66"/>
      <c r="MQG305" s="66"/>
      <c r="MQH305" s="66"/>
      <c r="MQI305" s="66"/>
      <c r="MQJ305" s="66"/>
      <c r="MQK305" s="66"/>
      <c r="MQL305" s="66"/>
      <c r="MQM305" s="66"/>
      <c r="MQN305" s="66"/>
      <c r="MQO305" s="66"/>
      <c r="MQP305" s="66"/>
      <c r="MQQ305" s="66"/>
      <c r="MQR305" s="66"/>
      <c r="MQS305" s="66"/>
      <c r="MQT305" s="66"/>
      <c r="MQU305" s="66"/>
      <c r="MQV305" s="66"/>
      <c r="MQW305" s="66"/>
      <c r="MQX305" s="66"/>
      <c r="MQY305" s="66"/>
      <c r="MQZ305" s="66"/>
      <c r="MRA305" s="66"/>
      <c r="MRB305" s="66"/>
      <c r="MRC305" s="66"/>
      <c r="MRD305" s="66"/>
      <c r="MRE305" s="66"/>
      <c r="MRF305" s="66"/>
      <c r="MRG305" s="66"/>
      <c r="MRH305" s="66"/>
      <c r="MRI305" s="66"/>
      <c r="MRJ305" s="66"/>
      <c r="MRK305" s="66"/>
      <c r="MRL305" s="66"/>
      <c r="MRM305" s="66"/>
      <c r="MRN305" s="66"/>
      <c r="MRO305" s="66"/>
      <c r="MRP305" s="66"/>
      <c r="MRQ305" s="66"/>
      <c r="MRR305" s="66"/>
      <c r="MRS305" s="66"/>
      <c r="MRT305" s="66"/>
      <c r="MRU305" s="66"/>
      <c r="MRV305" s="66"/>
      <c r="MRW305" s="66"/>
      <c r="MRX305" s="66"/>
      <c r="MRY305" s="66"/>
      <c r="MRZ305" s="66"/>
      <c r="MSA305" s="66"/>
      <c r="MSB305" s="66"/>
      <c r="MSC305" s="66"/>
      <c r="MSD305" s="66"/>
      <c r="MSE305" s="66"/>
      <c r="MSF305" s="66"/>
      <c r="MSG305" s="66"/>
      <c r="MSH305" s="66"/>
      <c r="MSI305" s="66"/>
      <c r="MSJ305" s="66"/>
      <c r="MSK305" s="66"/>
      <c r="MSL305" s="66"/>
      <c r="MSM305" s="66"/>
      <c r="MSN305" s="66"/>
      <c r="MSO305" s="66"/>
      <c r="MSP305" s="66"/>
      <c r="MSQ305" s="66"/>
      <c r="MSR305" s="66"/>
      <c r="MSS305" s="66"/>
      <c r="MST305" s="66"/>
      <c r="MSU305" s="66"/>
      <c r="MSV305" s="66"/>
      <c r="MSW305" s="66"/>
      <c r="MSX305" s="66"/>
      <c r="MSY305" s="66"/>
      <c r="MSZ305" s="66"/>
      <c r="MTA305" s="66"/>
      <c r="MTB305" s="66"/>
      <c r="MTC305" s="66"/>
      <c r="MTD305" s="66"/>
      <c r="MTE305" s="66"/>
      <c r="MTF305" s="66"/>
      <c r="MTG305" s="66"/>
      <c r="MTH305" s="66"/>
      <c r="MTI305" s="66"/>
      <c r="MTJ305" s="66"/>
      <c r="MTK305" s="66"/>
      <c r="MTL305" s="66"/>
      <c r="MTM305" s="66"/>
      <c r="MTN305" s="66"/>
      <c r="MTO305" s="66"/>
      <c r="MTP305" s="66"/>
      <c r="MTQ305" s="66"/>
      <c r="MTR305" s="66"/>
      <c r="MTS305" s="66"/>
      <c r="MTT305" s="66"/>
      <c r="MTU305" s="66"/>
      <c r="MTV305" s="66"/>
      <c r="MTW305" s="66"/>
      <c r="MTX305" s="66"/>
      <c r="MTY305" s="66"/>
      <c r="MTZ305" s="66"/>
      <c r="MUA305" s="66"/>
      <c r="MUB305" s="66"/>
      <c r="MUC305" s="66"/>
      <c r="MUD305" s="66"/>
      <c r="MUE305" s="66"/>
      <c r="MUF305" s="66"/>
      <c r="MUG305" s="66"/>
      <c r="MUH305" s="66"/>
      <c r="MUI305" s="66"/>
      <c r="MUJ305" s="66"/>
      <c r="MUK305" s="66"/>
      <c r="MUL305" s="66"/>
      <c r="MUM305" s="66"/>
      <c r="MUN305" s="66"/>
      <c r="MUO305" s="66"/>
      <c r="MUP305" s="66"/>
      <c r="MUQ305" s="66"/>
      <c r="MUR305" s="66"/>
      <c r="MUS305" s="66"/>
      <c r="MUT305" s="66"/>
      <c r="MUU305" s="66"/>
      <c r="MUV305" s="66"/>
      <c r="MUW305" s="66"/>
      <c r="MUX305" s="66"/>
      <c r="MUY305" s="66"/>
      <c r="MUZ305" s="66"/>
      <c r="MVA305" s="66"/>
      <c r="MVB305" s="66"/>
      <c r="MVC305" s="66"/>
      <c r="MVD305" s="66"/>
      <c r="MVE305" s="66"/>
      <c r="MVF305" s="66"/>
      <c r="MVG305" s="66"/>
      <c r="MVH305" s="66"/>
      <c r="MVI305" s="66"/>
      <c r="MVJ305" s="66"/>
      <c r="MVK305" s="66"/>
      <c r="MVL305" s="66"/>
      <c r="MVM305" s="66"/>
      <c r="MVN305" s="66"/>
      <c r="MVO305" s="66"/>
      <c r="MVP305" s="66"/>
      <c r="MVQ305" s="66"/>
      <c r="MVR305" s="66"/>
      <c r="MVS305" s="66"/>
      <c r="MVT305" s="66"/>
      <c r="MVU305" s="66"/>
      <c r="MVV305" s="66"/>
      <c r="MVW305" s="66"/>
      <c r="MVX305" s="66"/>
      <c r="MVY305" s="66"/>
      <c r="MVZ305" s="66"/>
      <c r="MWA305" s="66"/>
      <c r="MWB305" s="66"/>
      <c r="MWC305" s="66"/>
      <c r="MWD305" s="66"/>
      <c r="MWE305" s="66"/>
      <c r="MWF305" s="66"/>
      <c r="MWG305" s="66"/>
      <c r="MWH305" s="66"/>
      <c r="MWI305" s="66"/>
      <c r="MWJ305" s="66"/>
      <c r="MWK305" s="66"/>
      <c r="MWL305" s="66"/>
      <c r="MWM305" s="66"/>
      <c r="MWN305" s="66"/>
      <c r="MWO305" s="66"/>
      <c r="MWP305" s="66"/>
      <c r="MWQ305" s="66"/>
      <c r="MWR305" s="66"/>
      <c r="MWS305" s="66"/>
      <c r="MWT305" s="66"/>
      <c r="MWU305" s="66"/>
      <c r="MWV305" s="66"/>
      <c r="MWW305" s="66"/>
      <c r="MWX305" s="66"/>
      <c r="MWY305" s="66"/>
      <c r="MWZ305" s="66"/>
      <c r="MXA305" s="66"/>
      <c r="MXB305" s="66"/>
      <c r="MXC305" s="66"/>
      <c r="MXD305" s="66"/>
      <c r="MXE305" s="66"/>
      <c r="MXF305" s="66"/>
      <c r="MXG305" s="66"/>
      <c r="MXH305" s="66"/>
      <c r="MXI305" s="66"/>
      <c r="MXJ305" s="66"/>
      <c r="MXK305" s="66"/>
      <c r="MXL305" s="66"/>
      <c r="MXM305" s="66"/>
      <c r="MXN305" s="66"/>
      <c r="MXO305" s="66"/>
      <c r="MXP305" s="66"/>
      <c r="MXQ305" s="66"/>
      <c r="MXR305" s="66"/>
      <c r="MXS305" s="66"/>
      <c r="MXT305" s="66"/>
      <c r="MXU305" s="66"/>
      <c r="MXV305" s="66"/>
      <c r="MXW305" s="66"/>
      <c r="MXX305" s="66"/>
      <c r="MXY305" s="66"/>
      <c r="MXZ305" s="66"/>
      <c r="MYA305" s="66"/>
      <c r="MYB305" s="66"/>
      <c r="MYC305" s="66"/>
      <c r="MYD305" s="66"/>
      <c r="MYE305" s="66"/>
      <c r="MYF305" s="66"/>
      <c r="MYG305" s="66"/>
      <c r="MYH305" s="66"/>
      <c r="MYI305" s="66"/>
      <c r="MYJ305" s="66"/>
      <c r="MYK305" s="66"/>
      <c r="MYL305" s="66"/>
      <c r="MYM305" s="66"/>
      <c r="MYN305" s="66"/>
      <c r="MYO305" s="66"/>
      <c r="MYP305" s="66"/>
      <c r="MYQ305" s="66"/>
      <c r="MYR305" s="66"/>
      <c r="MYS305" s="66"/>
      <c r="MYT305" s="66"/>
      <c r="MYU305" s="66"/>
      <c r="MYV305" s="66"/>
      <c r="MYW305" s="66"/>
      <c r="MYX305" s="66"/>
      <c r="MYY305" s="66"/>
      <c r="MYZ305" s="66"/>
      <c r="MZA305" s="66"/>
      <c r="MZB305" s="66"/>
      <c r="MZC305" s="66"/>
      <c r="MZD305" s="66"/>
      <c r="MZE305" s="66"/>
      <c r="MZF305" s="66"/>
      <c r="MZG305" s="66"/>
      <c r="MZH305" s="66"/>
      <c r="MZI305" s="66"/>
      <c r="MZJ305" s="66"/>
      <c r="MZK305" s="66"/>
      <c r="MZL305" s="66"/>
      <c r="MZM305" s="66"/>
      <c r="MZN305" s="66"/>
      <c r="MZO305" s="66"/>
      <c r="MZP305" s="66"/>
      <c r="MZQ305" s="66"/>
      <c r="MZR305" s="66"/>
      <c r="MZS305" s="66"/>
      <c r="MZT305" s="66"/>
      <c r="MZU305" s="66"/>
      <c r="MZV305" s="66"/>
      <c r="MZW305" s="66"/>
      <c r="MZX305" s="66"/>
      <c r="MZY305" s="66"/>
      <c r="MZZ305" s="66"/>
      <c r="NAA305" s="66"/>
      <c r="NAB305" s="66"/>
      <c r="NAC305" s="66"/>
      <c r="NAD305" s="66"/>
      <c r="NAE305" s="66"/>
      <c r="NAF305" s="66"/>
      <c r="NAG305" s="66"/>
      <c r="NAH305" s="66"/>
      <c r="NAI305" s="66"/>
      <c r="NAJ305" s="66"/>
      <c r="NAK305" s="66"/>
      <c r="NAL305" s="66"/>
      <c r="NAM305" s="66"/>
      <c r="NAN305" s="66"/>
      <c r="NAO305" s="66"/>
      <c r="NAP305" s="66"/>
      <c r="NAQ305" s="66"/>
      <c r="NAR305" s="66"/>
      <c r="NAS305" s="66"/>
      <c r="NAT305" s="66"/>
      <c r="NAU305" s="66"/>
      <c r="NAV305" s="66"/>
      <c r="NAW305" s="66"/>
      <c r="NAX305" s="66"/>
      <c r="NAY305" s="66"/>
      <c r="NAZ305" s="66"/>
      <c r="NBA305" s="66"/>
      <c r="NBB305" s="66"/>
      <c r="NBC305" s="66"/>
      <c r="NBD305" s="66"/>
      <c r="NBE305" s="66"/>
      <c r="NBF305" s="66"/>
      <c r="NBG305" s="66"/>
      <c r="NBH305" s="66"/>
      <c r="NBI305" s="66"/>
      <c r="NBJ305" s="66"/>
      <c r="NBK305" s="66"/>
      <c r="NBL305" s="66"/>
      <c r="NBM305" s="66"/>
      <c r="NBN305" s="66"/>
      <c r="NBO305" s="66"/>
      <c r="NBP305" s="66"/>
      <c r="NBQ305" s="66"/>
      <c r="NBR305" s="66"/>
      <c r="NBS305" s="66"/>
      <c r="NBT305" s="66"/>
      <c r="NBU305" s="66"/>
      <c r="NBV305" s="66"/>
      <c r="NBW305" s="66"/>
      <c r="NBX305" s="66"/>
      <c r="NBY305" s="66"/>
      <c r="NBZ305" s="66"/>
      <c r="NCA305" s="66"/>
      <c r="NCB305" s="66"/>
      <c r="NCC305" s="66"/>
      <c r="NCD305" s="66"/>
      <c r="NCE305" s="66"/>
      <c r="NCF305" s="66"/>
      <c r="NCG305" s="66"/>
      <c r="NCH305" s="66"/>
      <c r="NCI305" s="66"/>
      <c r="NCJ305" s="66"/>
      <c r="NCK305" s="66"/>
      <c r="NCL305" s="66"/>
      <c r="NCM305" s="66"/>
      <c r="NCN305" s="66"/>
      <c r="NCO305" s="66"/>
      <c r="NCP305" s="66"/>
      <c r="NCQ305" s="66"/>
      <c r="NCR305" s="66"/>
      <c r="NCS305" s="66"/>
      <c r="NCT305" s="66"/>
      <c r="NCU305" s="66"/>
      <c r="NCV305" s="66"/>
      <c r="NCW305" s="66"/>
      <c r="NCX305" s="66"/>
      <c r="NCY305" s="66"/>
      <c r="NCZ305" s="66"/>
      <c r="NDA305" s="66"/>
      <c r="NDB305" s="66"/>
      <c r="NDC305" s="66"/>
      <c r="NDD305" s="66"/>
      <c r="NDE305" s="66"/>
      <c r="NDF305" s="66"/>
      <c r="NDG305" s="66"/>
      <c r="NDH305" s="66"/>
      <c r="NDI305" s="66"/>
      <c r="NDJ305" s="66"/>
      <c r="NDK305" s="66"/>
      <c r="NDL305" s="66"/>
      <c r="NDM305" s="66"/>
      <c r="NDN305" s="66"/>
      <c r="NDO305" s="66"/>
      <c r="NDP305" s="66"/>
      <c r="NDQ305" s="66"/>
      <c r="NDR305" s="66"/>
      <c r="NDS305" s="66"/>
      <c r="NDT305" s="66"/>
      <c r="NDU305" s="66"/>
      <c r="NDV305" s="66"/>
      <c r="NDW305" s="66"/>
      <c r="NDX305" s="66"/>
      <c r="NDY305" s="66"/>
      <c r="NDZ305" s="66"/>
      <c r="NEA305" s="66"/>
      <c r="NEB305" s="66"/>
      <c r="NEC305" s="66"/>
      <c r="NED305" s="66"/>
      <c r="NEE305" s="66"/>
      <c r="NEF305" s="66"/>
      <c r="NEG305" s="66"/>
      <c r="NEH305" s="66"/>
      <c r="NEI305" s="66"/>
      <c r="NEJ305" s="66"/>
      <c r="NEK305" s="66"/>
      <c r="NEL305" s="66"/>
      <c r="NEM305" s="66"/>
      <c r="NEN305" s="66"/>
      <c r="NEO305" s="66"/>
      <c r="NEP305" s="66"/>
      <c r="NEQ305" s="66"/>
      <c r="NER305" s="66"/>
      <c r="NES305" s="66"/>
      <c r="NET305" s="66"/>
      <c r="NEU305" s="66"/>
      <c r="NEV305" s="66"/>
      <c r="NEW305" s="66"/>
      <c r="NEX305" s="66"/>
      <c r="NEY305" s="66"/>
      <c r="NEZ305" s="66"/>
      <c r="NFA305" s="66"/>
      <c r="NFB305" s="66"/>
      <c r="NFC305" s="66"/>
      <c r="NFD305" s="66"/>
      <c r="NFE305" s="66"/>
      <c r="NFF305" s="66"/>
      <c r="NFG305" s="66"/>
      <c r="NFH305" s="66"/>
      <c r="NFI305" s="66"/>
      <c r="NFJ305" s="66"/>
      <c r="NFK305" s="66"/>
      <c r="NFL305" s="66"/>
      <c r="NFM305" s="66"/>
      <c r="NFN305" s="66"/>
      <c r="NFO305" s="66"/>
      <c r="NFP305" s="66"/>
      <c r="NFQ305" s="66"/>
      <c r="NFR305" s="66"/>
      <c r="NFS305" s="66"/>
      <c r="NFT305" s="66"/>
      <c r="NFU305" s="66"/>
      <c r="NFV305" s="66"/>
      <c r="NFW305" s="66"/>
      <c r="NFX305" s="66"/>
      <c r="NFY305" s="66"/>
      <c r="NFZ305" s="66"/>
      <c r="NGA305" s="66"/>
      <c r="NGB305" s="66"/>
      <c r="NGC305" s="66"/>
      <c r="NGD305" s="66"/>
      <c r="NGE305" s="66"/>
      <c r="NGF305" s="66"/>
      <c r="NGG305" s="66"/>
      <c r="NGH305" s="66"/>
      <c r="NGI305" s="66"/>
      <c r="NGJ305" s="66"/>
      <c r="NGK305" s="66"/>
      <c r="NGL305" s="66"/>
      <c r="NGM305" s="66"/>
      <c r="NGN305" s="66"/>
      <c r="NGO305" s="66"/>
      <c r="NGP305" s="66"/>
      <c r="NGQ305" s="66"/>
      <c r="NGR305" s="66"/>
      <c r="NGS305" s="66"/>
      <c r="NGT305" s="66"/>
      <c r="NGU305" s="66"/>
      <c r="NGV305" s="66"/>
      <c r="NGW305" s="66"/>
      <c r="NGX305" s="66"/>
      <c r="NGY305" s="66"/>
      <c r="NGZ305" s="66"/>
      <c r="NHA305" s="66"/>
      <c r="NHB305" s="66"/>
      <c r="NHC305" s="66"/>
      <c r="NHD305" s="66"/>
      <c r="NHE305" s="66"/>
      <c r="NHF305" s="66"/>
      <c r="NHG305" s="66"/>
      <c r="NHH305" s="66"/>
      <c r="NHI305" s="66"/>
      <c r="NHJ305" s="66"/>
      <c r="NHK305" s="66"/>
      <c r="NHL305" s="66"/>
      <c r="NHM305" s="66"/>
      <c r="NHN305" s="66"/>
      <c r="NHO305" s="66"/>
      <c r="NHP305" s="66"/>
      <c r="NHQ305" s="66"/>
      <c r="NHR305" s="66"/>
      <c r="NHS305" s="66"/>
      <c r="NHT305" s="66"/>
      <c r="NHU305" s="66"/>
      <c r="NHV305" s="66"/>
      <c r="NHW305" s="66"/>
      <c r="NHX305" s="66"/>
      <c r="NHY305" s="66"/>
      <c r="NHZ305" s="66"/>
      <c r="NIA305" s="66"/>
      <c r="NIB305" s="66"/>
      <c r="NIC305" s="66"/>
      <c r="NID305" s="66"/>
      <c r="NIE305" s="66"/>
      <c r="NIF305" s="66"/>
      <c r="NIG305" s="66"/>
      <c r="NIH305" s="66"/>
      <c r="NII305" s="66"/>
      <c r="NIJ305" s="66"/>
      <c r="NIK305" s="66"/>
      <c r="NIL305" s="66"/>
      <c r="NIM305" s="66"/>
      <c r="NIN305" s="66"/>
      <c r="NIO305" s="66"/>
      <c r="NIP305" s="66"/>
      <c r="NIQ305" s="66"/>
      <c r="NIR305" s="66"/>
      <c r="NIS305" s="66"/>
      <c r="NIT305" s="66"/>
      <c r="NIU305" s="66"/>
      <c r="NIV305" s="66"/>
      <c r="NIW305" s="66"/>
      <c r="NIX305" s="66"/>
      <c r="NIY305" s="66"/>
      <c r="NIZ305" s="66"/>
      <c r="NJA305" s="66"/>
      <c r="NJB305" s="66"/>
      <c r="NJC305" s="66"/>
      <c r="NJD305" s="66"/>
      <c r="NJE305" s="66"/>
      <c r="NJF305" s="66"/>
      <c r="NJG305" s="66"/>
      <c r="NJH305" s="66"/>
      <c r="NJI305" s="66"/>
      <c r="NJJ305" s="66"/>
      <c r="NJK305" s="66"/>
      <c r="NJL305" s="66"/>
      <c r="NJM305" s="66"/>
      <c r="NJN305" s="66"/>
      <c r="NJO305" s="66"/>
      <c r="NJP305" s="66"/>
      <c r="NJQ305" s="66"/>
      <c r="NJR305" s="66"/>
      <c r="NJS305" s="66"/>
      <c r="NJT305" s="66"/>
      <c r="NJU305" s="66"/>
      <c r="NJV305" s="66"/>
      <c r="NJW305" s="66"/>
      <c r="NJX305" s="66"/>
      <c r="NJY305" s="66"/>
      <c r="NJZ305" s="66"/>
      <c r="NKA305" s="66"/>
      <c r="NKB305" s="66"/>
      <c r="NKC305" s="66"/>
      <c r="NKD305" s="66"/>
      <c r="NKE305" s="66"/>
      <c r="NKF305" s="66"/>
      <c r="NKG305" s="66"/>
      <c r="NKH305" s="66"/>
      <c r="NKI305" s="66"/>
      <c r="NKJ305" s="66"/>
      <c r="NKK305" s="66"/>
      <c r="NKL305" s="66"/>
      <c r="NKM305" s="66"/>
      <c r="NKN305" s="66"/>
      <c r="NKO305" s="66"/>
      <c r="NKP305" s="66"/>
      <c r="NKQ305" s="66"/>
      <c r="NKR305" s="66"/>
      <c r="NKS305" s="66"/>
      <c r="NKT305" s="66"/>
      <c r="NKU305" s="66"/>
      <c r="NKV305" s="66"/>
      <c r="NKW305" s="66"/>
      <c r="NKX305" s="66"/>
      <c r="NKY305" s="66"/>
      <c r="NKZ305" s="66"/>
      <c r="NLA305" s="66"/>
      <c r="NLB305" s="66"/>
      <c r="NLC305" s="66"/>
      <c r="NLD305" s="66"/>
      <c r="NLE305" s="66"/>
      <c r="NLF305" s="66"/>
      <c r="NLG305" s="66"/>
      <c r="NLH305" s="66"/>
      <c r="NLI305" s="66"/>
      <c r="NLJ305" s="66"/>
      <c r="NLK305" s="66"/>
      <c r="NLL305" s="66"/>
      <c r="NLM305" s="66"/>
      <c r="NLN305" s="66"/>
      <c r="NLO305" s="66"/>
      <c r="NLP305" s="66"/>
      <c r="NLQ305" s="66"/>
      <c r="NLR305" s="66"/>
      <c r="NLS305" s="66"/>
      <c r="NLT305" s="66"/>
      <c r="NLU305" s="66"/>
      <c r="NLV305" s="66"/>
      <c r="NLW305" s="66"/>
      <c r="NLX305" s="66"/>
      <c r="NLY305" s="66"/>
      <c r="NLZ305" s="66"/>
      <c r="NMA305" s="66"/>
      <c r="NMB305" s="66"/>
      <c r="NMC305" s="66"/>
      <c r="NMD305" s="66"/>
      <c r="NME305" s="66"/>
      <c r="NMF305" s="66"/>
      <c r="NMG305" s="66"/>
      <c r="NMH305" s="66"/>
      <c r="NMI305" s="66"/>
      <c r="NMJ305" s="66"/>
      <c r="NMK305" s="66"/>
      <c r="NML305" s="66"/>
      <c r="NMM305" s="66"/>
      <c r="NMN305" s="66"/>
      <c r="NMO305" s="66"/>
      <c r="NMP305" s="66"/>
      <c r="NMQ305" s="66"/>
      <c r="NMR305" s="66"/>
      <c r="NMS305" s="66"/>
      <c r="NMT305" s="66"/>
      <c r="NMU305" s="66"/>
      <c r="NMV305" s="66"/>
      <c r="NMW305" s="66"/>
      <c r="NMX305" s="66"/>
      <c r="NMY305" s="66"/>
      <c r="NMZ305" s="66"/>
      <c r="NNA305" s="66"/>
      <c r="NNB305" s="66"/>
      <c r="NNC305" s="66"/>
      <c r="NND305" s="66"/>
      <c r="NNE305" s="66"/>
      <c r="NNF305" s="66"/>
      <c r="NNG305" s="66"/>
      <c r="NNH305" s="66"/>
      <c r="NNI305" s="66"/>
      <c r="NNJ305" s="66"/>
      <c r="NNK305" s="66"/>
      <c r="NNL305" s="66"/>
      <c r="NNM305" s="66"/>
      <c r="NNN305" s="66"/>
      <c r="NNO305" s="66"/>
      <c r="NNP305" s="66"/>
      <c r="NNQ305" s="66"/>
      <c r="NNR305" s="66"/>
      <c r="NNS305" s="66"/>
      <c r="NNT305" s="66"/>
      <c r="NNU305" s="66"/>
      <c r="NNV305" s="66"/>
      <c r="NNW305" s="66"/>
      <c r="NNX305" s="66"/>
      <c r="NNY305" s="66"/>
      <c r="NNZ305" s="66"/>
      <c r="NOA305" s="66"/>
      <c r="NOB305" s="66"/>
      <c r="NOC305" s="66"/>
      <c r="NOD305" s="66"/>
      <c r="NOE305" s="66"/>
      <c r="NOF305" s="66"/>
      <c r="NOG305" s="66"/>
      <c r="NOH305" s="66"/>
      <c r="NOI305" s="66"/>
      <c r="NOJ305" s="66"/>
      <c r="NOK305" s="66"/>
      <c r="NOL305" s="66"/>
      <c r="NOM305" s="66"/>
      <c r="NON305" s="66"/>
      <c r="NOO305" s="66"/>
      <c r="NOP305" s="66"/>
      <c r="NOQ305" s="66"/>
      <c r="NOR305" s="66"/>
      <c r="NOS305" s="66"/>
      <c r="NOT305" s="66"/>
      <c r="NOU305" s="66"/>
      <c r="NOV305" s="66"/>
      <c r="NOW305" s="66"/>
      <c r="NOX305" s="66"/>
      <c r="NOY305" s="66"/>
      <c r="NOZ305" s="66"/>
      <c r="NPA305" s="66"/>
      <c r="NPB305" s="66"/>
      <c r="NPC305" s="66"/>
      <c r="NPD305" s="66"/>
      <c r="NPE305" s="66"/>
      <c r="NPF305" s="66"/>
      <c r="NPG305" s="66"/>
      <c r="NPH305" s="66"/>
      <c r="NPI305" s="66"/>
      <c r="NPJ305" s="66"/>
      <c r="NPK305" s="66"/>
      <c r="NPL305" s="66"/>
      <c r="NPM305" s="66"/>
      <c r="NPN305" s="66"/>
      <c r="NPO305" s="66"/>
      <c r="NPP305" s="66"/>
      <c r="NPQ305" s="66"/>
      <c r="NPR305" s="66"/>
      <c r="NPS305" s="66"/>
      <c r="NPT305" s="66"/>
      <c r="NPU305" s="66"/>
      <c r="NPV305" s="66"/>
      <c r="NPW305" s="66"/>
      <c r="NPX305" s="66"/>
      <c r="NPY305" s="66"/>
      <c r="NPZ305" s="66"/>
      <c r="NQA305" s="66"/>
      <c r="NQB305" s="66"/>
      <c r="NQC305" s="66"/>
      <c r="NQD305" s="66"/>
      <c r="NQE305" s="66"/>
      <c r="NQF305" s="66"/>
      <c r="NQG305" s="66"/>
      <c r="NQH305" s="66"/>
      <c r="NQI305" s="66"/>
      <c r="NQJ305" s="66"/>
      <c r="NQK305" s="66"/>
      <c r="NQL305" s="66"/>
      <c r="NQM305" s="66"/>
      <c r="NQN305" s="66"/>
      <c r="NQO305" s="66"/>
      <c r="NQP305" s="66"/>
      <c r="NQQ305" s="66"/>
      <c r="NQR305" s="66"/>
      <c r="NQS305" s="66"/>
      <c r="NQT305" s="66"/>
      <c r="NQU305" s="66"/>
      <c r="NQV305" s="66"/>
      <c r="NQW305" s="66"/>
      <c r="NQX305" s="66"/>
      <c r="NQY305" s="66"/>
      <c r="NQZ305" s="66"/>
      <c r="NRA305" s="66"/>
      <c r="NRB305" s="66"/>
      <c r="NRC305" s="66"/>
      <c r="NRD305" s="66"/>
      <c r="NRE305" s="66"/>
      <c r="NRF305" s="66"/>
      <c r="NRG305" s="66"/>
      <c r="NRH305" s="66"/>
      <c r="NRI305" s="66"/>
      <c r="NRJ305" s="66"/>
      <c r="NRK305" s="66"/>
      <c r="NRL305" s="66"/>
      <c r="NRM305" s="66"/>
      <c r="NRN305" s="66"/>
      <c r="NRO305" s="66"/>
      <c r="NRP305" s="66"/>
      <c r="NRQ305" s="66"/>
      <c r="NRR305" s="66"/>
      <c r="NRS305" s="66"/>
      <c r="NRT305" s="66"/>
      <c r="NRU305" s="66"/>
      <c r="NRV305" s="66"/>
      <c r="NRW305" s="66"/>
      <c r="NRX305" s="66"/>
      <c r="NRY305" s="66"/>
      <c r="NRZ305" s="66"/>
      <c r="NSA305" s="66"/>
      <c r="NSB305" s="66"/>
      <c r="NSC305" s="66"/>
      <c r="NSD305" s="66"/>
      <c r="NSE305" s="66"/>
      <c r="NSF305" s="66"/>
      <c r="NSG305" s="66"/>
      <c r="NSH305" s="66"/>
      <c r="NSI305" s="66"/>
      <c r="NSJ305" s="66"/>
      <c r="NSK305" s="66"/>
      <c r="NSL305" s="66"/>
      <c r="NSM305" s="66"/>
      <c r="NSN305" s="66"/>
      <c r="NSO305" s="66"/>
      <c r="NSP305" s="66"/>
      <c r="NSQ305" s="66"/>
      <c r="NSR305" s="66"/>
      <c r="NSS305" s="66"/>
      <c r="NST305" s="66"/>
      <c r="NSU305" s="66"/>
      <c r="NSV305" s="66"/>
      <c r="NSW305" s="66"/>
      <c r="NSX305" s="66"/>
      <c r="NSY305" s="66"/>
      <c r="NSZ305" s="66"/>
      <c r="NTA305" s="66"/>
      <c r="NTB305" s="66"/>
      <c r="NTC305" s="66"/>
      <c r="NTD305" s="66"/>
      <c r="NTE305" s="66"/>
      <c r="NTF305" s="66"/>
      <c r="NTG305" s="66"/>
      <c r="NTH305" s="66"/>
      <c r="NTI305" s="66"/>
      <c r="NTJ305" s="66"/>
      <c r="NTK305" s="66"/>
      <c r="NTL305" s="66"/>
      <c r="NTM305" s="66"/>
      <c r="NTN305" s="66"/>
      <c r="NTO305" s="66"/>
      <c r="NTP305" s="66"/>
      <c r="NTQ305" s="66"/>
      <c r="NTR305" s="66"/>
      <c r="NTS305" s="66"/>
      <c r="NTT305" s="66"/>
      <c r="NTU305" s="66"/>
      <c r="NTV305" s="66"/>
      <c r="NTW305" s="66"/>
      <c r="NTX305" s="66"/>
      <c r="NTY305" s="66"/>
      <c r="NTZ305" s="66"/>
      <c r="NUA305" s="66"/>
      <c r="NUB305" s="66"/>
      <c r="NUC305" s="66"/>
      <c r="NUD305" s="66"/>
      <c r="NUE305" s="66"/>
      <c r="NUF305" s="66"/>
      <c r="NUG305" s="66"/>
      <c r="NUH305" s="66"/>
      <c r="NUI305" s="66"/>
      <c r="NUJ305" s="66"/>
      <c r="NUK305" s="66"/>
      <c r="NUL305" s="66"/>
      <c r="NUM305" s="66"/>
      <c r="NUN305" s="66"/>
      <c r="NUO305" s="66"/>
      <c r="NUP305" s="66"/>
      <c r="NUQ305" s="66"/>
      <c r="NUR305" s="66"/>
      <c r="NUS305" s="66"/>
      <c r="NUT305" s="66"/>
      <c r="NUU305" s="66"/>
      <c r="NUV305" s="66"/>
      <c r="NUW305" s="66"/>
      <c r="NUX305" s="66"/>
      <c r="NUY305" s="66"/>
      <c r="NUZ305" s="66"/>
      <c r="NVA305" s="66"/>
      <c r="NVB305" s="66"/>
      <c r="NVC305" s="66"/>
      <c r="NVD305" s="66"/>
      <c r="NVE305" s="66"/>
      <c r="NVF305" s="66"/>
      <c r="NVG305" s="66"/>
      <c r="NVH305" s="66"/>
      <c r="NVI305" s="66"/>
      <c r="NVJ305" s="66"/>
      <c r="NVK305" s="66"/>
      <c r="NVL305" s="66"/>
      <c r="NVM305" s="66"/>
      <c r="NVN305" s="66"/>
      <c r="NVO305" s="66"/>
      <c r="NVP305" s="66"/>
      <c r="NVQ305" s="66"/>
      <c r="NVR305" s="66"/>
      <c r="NVS305" s="66"/>
      <c r="NVT305" s="66"/>
      <c r="NVU305" s="66"/>
      <c r="NVV305" s="66"/>
      <c r="NVW305" s="66"/>
      <c r="NVX305" s="66"/>
      <c r="NVY305" s="66"/>
      <c r="NVZ305" s="66"/>
      <c r="NWA305" s="66"/>
      <c r="NWB305" s="66"/>
      <c r="NWC305" s="66"/>
      <c r="NWD305" s="66"/>
      <c r="NWE305" s="66"/>
      <c r="NWF305" s="66"/>
      <c r="NWG305" s="66"/>
      <c r="NWH305" s="66"/>
      <c r="NWI305" s="66"/>
      <c r="NWJ305" s="66"/>
      <c r="NWK305" s="66"/>
      <c r="NWL305" s="66"/>
      <c r="NWM305" s="66"/>
      <c r="NWN305" s="66"/>
      <c r="NWO305" s="66"/>
      <c r="NWP305" s="66"/>
      <c r="NWQ305" s="66"/>
      <c r="NWR305" s="66"/>
      <c r="NWS305" s="66"/>
      <c r="NWT305" s="66"/>
      <c r="NWU305" s="66"/>
      <c r="NWV305" s="66"/>
      <c r="NWW305" s="66"/>
      <c r="NWX305" s="66"/>
      <c r="NWY305" s="66"/>
      <c r="NWZ305" s="66"/>
      <c r="NXA305" s="66"/>
      <c r="NXB305" s="66"/>
      <c r="NXC305" s="66"/>
      <c r="NXD305" s="66"/>
      <c r="NXE305" s="66"/>
      <c r="NXF305" s="66"/>
      <c r="NXG305" s="66"/>
      <c r="NXH305" s="66"/>
      <c r="NXI305" s="66"/>
      <c r="NXJ305" s="66"/>
      <c r="NXK305" s="66"/>
      <c r="NXL305" s="66"/>
      <c r="NXM305" s="66"/>
      <c r="NXN305" s="66"/>
      <c r="NXO305" s="66"/>
      <c r="NXP305" s="66"/>
      <c r="NXQ305" s="66"/>
      <c r="NXR305" s="66"/>
      <c r="NXS305" s="66"/>
      <c r="NXT305" s="66"/>
      <c r="NXU305" s="66"/>
      <c r="NXV305" s="66"/>
      <c r="NXW305" s="66"/>
      <c r="NXX305" s="66"/>
      <c r="NXY305" s="66"/>
      <c r="NXZ305" s="66"/>
      <c r="NYA305" s="66"/>
      <c r="NYB305" s="66"/>
      <c r="NYC305" s="66"/>
      <c r="NYD305" s="66"/>
      <c r="NYE305" s="66"/>
      <c r="NYF305" s="66"/>
      <c r="NYG305" s="66"/>
      <c r="NYH305" s="66"/>
      <c r="NYI305" s="66"/>
      <c r="NYJ305" s="66"/>
      <c r="NYK305" s="66"/>
      <c r="NYL305" s="66"/>
      <c r="NYM305" s="66"/>
      <c r="NYN305" s="66"/>
      <c r="NYO305" s="66"/>
      <c r="NYP305" s="66"/>
      <c r="NYQ305" s="66"/>
      <c r="NYR305" s="66"/>
      <c r="NYS305" s="66"/>
      <c r="NYT305" s="66"/>
      <c r="NYU305" s="66"/>
      <c r="NYV305" s="66"/>
      <c r="NYW305" s="66"/>
      <c r="NYX305" s="66"/>
      <c r="NYY305" s="66"/>
      <c r="NYZ305" s="66"/>
      <c r="NZA305" s="66"/>
      <c r="NZB305" s="66"/>
      <c r="NZC305" s="66"/>
      <c r="NZD305" s="66"/>
      <c r="NZE305" s="66"/>
      <c r="NZF305" s="66"/>
      <c r="NZG305" s="66"/>
      <c r="NZH305" s="66"/>
      <c r="NZI305" s="66"/>
      <c r="NZJ305" s="66"/>
      <c r="NZK305" s="66"/>
      <c r="NZL305" s="66"/>
      <c r="NZM305" s="66"/>
      <c r="NZN305" s="66"/>
      <c r="NZO305" s="66"/>
      <c r="NZP305" s="66"/>
      <c r="NZQ305" s="66"/>
      <c r="NZR305" s="66"/>
      <c r="NZS305" s="66"/>
      <c r="NZT305" s="66"/>
      <c r="NZU305" s="66"/>
      <c r="NZV305" s="66"/>
      <c r="NZW305" s="66"/>
      <c r="NZX305" s="66"/>
      <c r="NZY305" s="66"/>
      <c r="NZZ305" s="66"/>
      <c r="OAA305" s="66"/>
      <c r="OAB305" s="66"/>
      <c r="OAC305" s="66"/>
      <c r="OAD305" s="66"/>
      <c r="OAE305" s="66"/>
      <c r="OAF305" s="66"/>
      <c r="OAG305" s="66"/>
      <c r="OAH305" s="66"/>
      <c r="OAI305" s="66"/>
      <c r="OAJ305" s="66"/>
      <c r="OAK305" s="66"/>
      <c r="OAL305" s="66"/>
      <c r="OAM305" s="66"/>
      <c r="OAN305" s="66"/>
      <c r="OAO305" s="66"/>
      <c r="OAP305" s="66"/>
      <c r="OAQ305" s="66"/>
      <c r="OAR305" s="66"/>
      <c r="OAS305" s="66"/>
      <c r="OAT305" s="66"/>
      <c r="OAU305" s="66"/>
      <c r="OAV305" s="66"/>
      <c r="OAW305" s="66"/>
      <c r="OAX305" s="66"/>
      <c r="OAY305" s="66"/>
      <c r="OAZ305" s="66"/>
      <c r="OBA305" s="66"/>
      <c r="OBB305" s="66"/>
      <c r="OBC305" s="66"/>
      <c r="OBD305" s="66"/>
      <c r="OBE305" s="66"/>
      <c r="OBF305" s="66"/>
      <c r="OBG305" s="66"/>
      <c r="OBH305" s="66"/>
      <c r="OBI305" s="66"/>
      <c r="OBJ305" s="66"/>
      <c r="OBK305" s="66"/>
      <c r="OBL305" s="66"/>
      <c r="OBM305" s="66"/>
      <c r="OBN305" s="66"/>
      <c r="OBO305" s="66"/>
      <c r="OBP305" s="66"/>
      <c r="OBQ305" s="66"/>
      <c r="OBR305" s="66"/>
      <c r="OBS305" s="66"/>
      <c r="OBT305" s="66"/>
      <c r="OBU305" s="66"/>
      <c r="OBV305" s="66"/>
      <c r="OBW305" s="66"/>
      <c r="OBX305" s="66"/>
      <c r="OBY305" s="66"/>
      <c r="OBZ305" s="66"/>
      <c r="OCA305" s="66"/>
      <c r="OCB305" s="66"/>
      <c r="OCC305" s="66"/>
      <c r="OCD305" s="66"/>
      <c r="OCE305" s="66"/>
      <c r="OCF305" s="66"/>
      <c r="OCG305" s="66"/>
      <c r="OCH305" s="66"/>
      <c r="OCI305" s="66"/>
      <c r="OCJ305" s="66"/>
      <c r="OCK305" s="66"/>
      <c r="OCL305" s="66"/>
      <c r="OCM305" s="66"/>
      <c r="OCN305" s="66"/>
      <c r="OCO305" s="66"/>
      <c r="OCP305" s="66"/>
      <c r="OCQ305" s="66"/>
      <c r="OCR305" s="66"/>
      <c r="OCS305" s="66"/>
      <c r="OCT305" s="66"/>
      <c r="OCU305" s="66"/>
      <c r="OCV305" s="66"/>
      <c r="OCW305" s="66"/>
      <c r="OCX305" s="66"/>
      <c r="OCY305" s="66"/>
      <c r="OCZ305" s="66"/>
      <c r="ODA305" s="66"/>
      <c r="ODB305" s="66"/>
      <c r="ODC305" s="66"/>
      <c r="ODD305" s="66"/>
      <c r="ODE305" s="66"/>
      <c r="ODF305" s="66"/>
      <c r="ODG305" s="66"/>
      <c r="ODH305" s="66"/>
      <c r="ODI305" s="66"/>
      <c r="ODJ305" s="66"/>
      <c r="ODK305" s="66"/>
      <c r="ODL305" s="66"/>
      <c r="ODM305" s="66"/>
      <c r="ODN305" s="66"/>
      <c r="ODO305" s="66"/>
      <c r="ODP305" s="66"/>
      <c r="ODQ305" s="66"/>
      <c r="ODR305" s="66"/>
      <c r="ODS305" s="66"/>
      <c r="ODT305" s="66"/>
      <c r="ODU305" s="66"/>
      <c r="ODV305" s="66"/>
      <c r="ODW305" s="66"/>
      <c r="ODX305" s="66"/>
      <c r="ODY305" s="66"/>
      <c r="ODZ305" s="66"/>
      <c r="OEA305" s="66"/>
      <c r="OEB305" s="66"/>
      <c r="OEC305" s="66"/>
      <c r="OED305" s="66"/>
      <c r="OEE305" s="66"/>
      <c r="OEF305" s="66"/>
      <c r="OEG305" s="66"/>
      <c r="OEH305" s="66"/>
      <c r="OEI305" s="66"/>
      <c r="OEJ305" s="66"/>
      <c r="OEK305" s="66"/>
      <c r="OEL305" s="66"/>
      <c r="OEM305" s="66"/>
      <c r="OEN305" s="66"/>
      <c r="OEO305" s="66"/>
      <c r="OEP305" s="66"/>
      <c r="OEQ305" s="66"/>
      <c r="OER305" s="66"/>
      <c r="OES305" s="66"/>
      <c r="OET305" s="66"/>
      <c r="OEU305" s="66"/>
      <c r="OEV305" s="66"/>
      <c r="OEW305" s="66"/>
      <c r="OEX305" s="66"/>
      <c r="OEY305" s="66"/>
      <c r="OEZ305" s="66"/>
      <c r="OFA305" s="66"/>
      <c r="OFB305" s="66"/>
      <c r="OFC305" s="66"/>
      <c r="OFD305" s="66"/>
      <c r="OFE305" s="66"/>
      <c r="OFF305" s="66"/>
      <c r="OFG305" s="66"/>
      <c r="OFH305" s="66"/>
      <c r="OFI305" s="66"/>
      <c r="OFJ305" s="66"/>
      <c r="OFK305" s="66"/>
      <c r="OFL305" s="66"/>
      <c r="OFM305" s="66"/>
      <c r="OFN305" s="66"/>
      <c r="OFO305" s="66"/>
      <c r="OFP305" s="66"/>
      <c r="OFQ305" s="66"/>
      <c r="OFR305" s="66"/>
      <c r="OFS305" s="66"/>
      <c r="OFT305" s="66"/>
      <c r="OFU305" s="66"/>
      <c r="OFV305" s="66"/>
      <c r="OFW305" s="66"/>
      <c r="OFX305" s="66"/>
      <c r="OFY305" s="66"/>
      <c r="OFZ305" s="66"/>
      <c r="OGA305" s="66"/>
      <c r="OGB305" s="66"/>
      <c r="OGC305" s="66"/>
      <c r="OGD305" s="66"/>
      <c r="OGE305" s="66"/>
      <c r="OGF305" s="66"/>
      <c r="OGG305" s="66"/>
      <c r="OGH305" s="66"/>
      <c r="OGI305" s="66"/>
      <c r="OGJ305" s="66"/>
      <c r="OGK305" s="66"/>
      <c r="OGL305" s="66"/>
      <c r="OGM305" s="66"/>
      <c r="OGN305" s="66"/>
      <c r="OGO305" s="66"/>
      <c r="OGP305" s="66"/>
      <c r="OGQ305" s="66"/>
      <c r="OGR305" s="66"/>
      <c r="OGS305" s="66"/>
      <c r="OGT305" s="66"/>
      <c r="OGU305" s="66"/>
      <c r="OGV305" s="66"/>
      <c r="OGW305" s="66"/>
      <c r="OGX305" s="66"/>
      <c r="OGY305" s="66"/>
      <c r="OGZ305" s="66"/>
      <c r="OHA305" s="66"/>
      <c r="OHB305" s="66"/>
      <c r="OHC305" s="66"/>
      <c r="OHD305" s="66"/>
      <c r="OHE305" s="66"/>
      <c r="OHF305" s="66"/>
      <c r="OHG305" s="66"/>
      <c r="OHH305" s="66"/>
      <c r="OHI305" s="66"/>
      <c r="OHJ305" s="66"/>
      <c r="OHK305" s="66"/>
      <c r="OHL305" s="66"/>
      <c r="OHM305" s="66"/>
      <c r="OHN305" s="66"/>
      <c r="OHO305" s="66"/>
      <c r="OHP305" s="66"/>
      <c r="OHQ305" s="66"/>
      <c r="OHR305" s="66"/>
      <c r="OHS305" s="66"/>
      <c r="OHT305" s="66"/>
      <c r="OHU305" s="66"/>
      <c r="OHV305" s="66"/>
      <c r="OHW305" s="66"/>
      <c r="OHX305" s="66"/>
      <c r="OHY305" s="66"/>
      <c r="OHZ305" s="66"/>
      <c r="OIA305" s="66"/>
      <c r="OIB305" s="66"/>
      <c r="OIC305" s="66"/>
      <c r="OID305" s="66"/>
      <c r="OIE305" s="66"/>
      <c r="OIF305" s="66"/>
      <c r="OIG305" s="66"/>
      <c r="OIH305" s="66"/>
      <c r="OII305" s="66"/>
      <c r="OIJ305" s="66"/>
      <c r="OIK305" s="66"/>
      <c r="OIL305" s="66"/>
      <c r="OIM305" s="66"/>
      <c r="OIN305" s="66"/>
      <c r="OIO305" s="66"/>
      <c r="OIP305" s="66"/>
      <c r="OIQ305" s="66"/>
      <c r="OIR305" s="66"/>
      <c r="OIS305" s="66"/>
      <c r="OIT305" s="66"/>
      <c r="OIU305" s="66"/>
      <c r="OIV305" s="66"/>
      <c r="OIW305" s="66"/>
      <c r="OIX305" s="66"/>
      <c r="OIY305" s="66"/>
      <c r="OIZ305" s="66"/>
      <c r="OJA305" s="66"/>
      <c r="OJB305" s="66"/>
      <c r="OJC305" s="66"/>
      <c r="OJD305" s="66"/>
      <c r="OJE305" s="66"/>
      <c r="OJF305" s="66"/>
      <c r="OJG305" s="66"/>
      <c r="OJH305" s="66"/>
      <c r="OJI305" s="66"/>
      <c r="OJJ305" s="66"/>
      <c r="OJK305" s="66"/>
      <c r="OJL305" s="66"/>
      <c r="OJM305" s="66"/>
      <c r="OJN305" s="66"/>
      <c r="OJO305" s="66"/>
      <c r="OJP305" s="66"/>
      <c r="OJQ305" s="66"/>
      <c r="OJR305" s="66"/>
      <c r="OJS305" s="66"/>
      <c r="OJT305" s="66"/>
      <c r="OJU305" s="66"/>
      <c r="OJV305" s="66"/>
      <c r="OJW305" s="66"/>
      <c r="OJX305" s="66"/>
      <c r="OJY305" s="66"/>
      <c r="OJZ305" s="66"/>
      <c r="OKA305" s="66"/>
      <c r="OKB305" s="66"/>
      <c r="OKC305" s="66"/>
      <c r="OKD305" s="66"/>
      <c r="OKE305" s="66"/>
      <c r="OKF305" s="66"/>
      <c r="OKG305" s="66"/>
      <c r="OKH305" s="66"/>
      <c r="OKI305" s="66"/>
      <c r="OKJ305" s="66"/>
      <c r="OKK305" s="66"/>
      <c r="OKL305" s="66"/>
      <c r="OKM305" s="66"/>
      <c r="OKN305" s="66"/>
      <c r="OKO305" s="66"/>
      <c r="OKP305" s="66"/>
      <c r="OKQ305" s="66"/>
      <c r="OKR305" s="66"/>
      <c r="OKS305" s="66"/>
      <c r="OKT305" s="66"/>
      <c r="OKU305" s="66"/>
      <c r="OKV305" s="66"/>
      <c r="OKW305" s="66"/>
      <c r="OKX305" s="66"/>
      <c r="OKY305" s="66"/>
      <c r="OKZ305" s="66"/>
      <c r="OLA305" s="66"/>
      <c r="OLB305" s="66"/>
      <c r="OLC305" s="66"/>
      <c r="OLD305" s="66"/>
      <c r="OLE305" s="66"/>
      <c r="OLF305" s="66"/>
      <c r="OLG305" s="66"/>
      <c r="OLH305" s="66"/>
      <c r="OLI305" s="66"/>
      <c r="OLJ305" s="66"/>
      <c r="OLK305" s="66"/>
      <c r="OLL305" s="66"/>
      <c r="OLM305" s="66"/>
      <c r="OLN305" s="66"/>
      <c r="OLO305" s="66"/>
      <c r="OLP305" s="66"/>
      <c r="OLQ305" s="66"/>
      <c r="OLR305" s="66"/>
      <c r="OLS305" s="66"/>
      <c r="OLT305" s="66"/>
      <c r="OLU305" s="66"/>
      <c r="OLV305" s="66"/>
      <c r="OLW305" s="66"/>
      <c r="OLX305" s="66"/>
      <c r="OLY305" s="66"/>
      <c r="OLZ305" s="66"/>
      <c r="OMA305" s="66"/>
      <c r="OMB305" s="66"/>
      <c r="OMC305" s="66"/>
      <c r="OMD305" s="66"/>
      <c r="OME305" s="66"/>
      <c r="OMF305" s="66"/>
      <c r="OMG305" s="66"/>
      <c r="OMH305" s="66"/>
      <c r="OMI305" s="66"/>
      <c r="OMJ305" s="66"/>
      <c r="OMK305" s="66"/>
      <c r="OML305" s="66"/>
      <c r="OMM305" s="66"/>
      <c r="OMN305" s="66"/>
      <c r="OMO305" s="66"/>
      <c r="OMP305" s="66"/>
      <c r="OMQ305" s="66"/>
      <c r="OMR305" s="66"/>
      <c r="OMS305" s="66"/>
      <c r="OMT305" s="66"/>
      <c r="OMU305" s="66"/>
      <c r="OMV305" s="66"/>
      <c r="OMW305" s="66"/>
      <c r="OMX305" s="66"/>
      <c r="OMY305" s="66"/>
      <c r="OMZ305" s="66"/>
      <c r="ONA305" s="66"/>
      <c r="ONB305" s="66"/>
      <c r="ONC305" s="66"/>
      <c r="OND305" s="66"/>
      <c r="ONE305" s="66"/>
      <c r="ONF305" s="66"/>
      <c r="ONG305" s="66"/>
      <c r="ONH305" s="66"/>
      <c r="ONI305" s="66"/>
      <c r="ONJ305" s="66"/>
      <c r="ONK305" s="66"/>
      <c r="ONL305" s="66"/>
      <c r="ONM305" s="66"/>
      <c r="ONN305" s="66"/>
      <c r="ONO305" s="66"/>
      <c r="ONP305" s="66"/>
      <c r="ONQ305" s="66"/>
      <c r="ONR305" s="66"/>
      <c r="ONS305" s="66"/>
      <c r="ONT305" s="66"/>
      <c r="ONU305" s="66"/>
      <c r="ONV305" s="66"/>
      <c r="ONW305" s="66"/>
      <c r="ONX305" s="66"/>
      <c r="ONY305" s="66"/>
      <c r="ONZ305" s="66"/>
      <c r="OOA305" s="66"/>
      <c r="OOB305" s="66"/>
      <c r="OOC305" s="66"/>
      <c r="OOD305" s="66"/>
      <c r="OOE305" s="66"/>
      <c r="OOF305" s="66"/>
      <c r="OOG305" s="66"/>
      <c r="OOH305" s="66"/>
      <c r="OOI305" s="66"/>
      <c r="OOJ305" s="66"/>
      <c r="OOK305" s="66"/>
      <c r="OOL305" s="66"/>
      <c r="OOM305" s="66"/>
      <c r="OON305" s="66"/>
      <c r="OOO305" s="66"/>
      <c r="OOP305" s="66"/>
      <c r="OOQ305" s="66"/>
      <c r="OOR305" s="66"/>
      <c r="OOS305" s="66"/>
      <c r="OOT305" s="66"/>
      <c r="OOU305" s="66"/>
      <c r="OOV305" s="66"/>
      <c r="OOW305" s="66"/>
      <c r="OOX305" s="66"/>
      <c r="OOY305" s="66"/>
      <c r="OOZ305" s="66"/>
      <c r="OPA305" s="66"/>
      <c r="OPB305" s="66"/>
      <c r="OPC305" s="66"/>
      <c r="OPD305" s="66"/>
      <c r="OPE305" s="66"/>
      <c r="OPF305" s="66"/>
      <c r="OPG305" s="66"/>
      <c r="OPH305" s="66"/>
      <c r="OPI305" s="66"/>
      <c r="OPJ305" s="66"/>
      <c r="OPK305" s="66"/>
      <c r="OPL305" s="66"/>
      <c r="OPM305" s="66"/>
      <c r="OPN305" s="66"/>
      <c r="OPO305" s="66"/>
      <c r="OPP305" s="66"/>
      <c r="OPQ305" s="66"/>
      <c r="OPR305" s="66"/>
      <c r="OPS305" s="66"/>
      <c r="OPT305" s="66"/>
      <c r="OPU305" s="66"/>
      <c r="OPV305" s="66"/>
      <c r="OPW305" s="66"/>
      <c r="OPX305" s="66"/>
      <c r="OPY305" s="66"/>
      <c r="OPZ305" s="66"/>
      <c r="OQA305" s="66"/>
      <c r="OQB305" s="66"/>
      <c r="OQC305" s="66"/>
      <c r="OQD305" s="66"/>
      <c r="OQE305" s="66"/>
      <c r="OQF305" s="66"/>
      <c r="OQG305" s="66"/>
      <c r="OQH305" s="66"/>
      <c r="OQI305" s="66"/>
      <c r="OQJ305" s="66"/>
      <c r="OQK305" s="66"/>
      <c r="OQL305" s="66"/>
      <c r="OQM305" s="66"/>
      <c r="OQN305" s="66"/>
      <c r="OQO305" s="66"/>
      <c r="OQP305" s="66"/>
      <c r="OQQ305" s="66"/>
      <c r="OQR305" s="66"/>
      <c r="OQS305" s="66"/>
      <c r="OQT305" s="66"/>
      <c r="OQU305" s="66"/>
      <c r="OQV305" s="66"/>
      <c r="OQW305" s="66"/>
      <c r="OQX305" s="66"/>
      <c r="OQY305" s="66"/>
      <c r="OQZ305" s="66"/>
      <c r="ORA305" s="66"/>
      <c r="ORB305" s="66"/>
      <c r="ORC305" s="66"/>
      <c r="ORD305" s="66"/>
      <c r="ORE305" s="66"/>
      <c r="ORF305" s="66"/>
      <c r="ORG305" s="66"/>
      <c r="ORH305" s="66"/>
      <c r="ORI305" s="66"/>
      <c r="ORJ305" s="66"/>
      <c r="ORK305" s="66"/>
      <c r="ORL305" s="66"/>
      <c r="ORM305" s="66"/>
      <c r="ORN305" s="66"/>
      <c r="ORO305" s="66"/>
      <c r="ORP305" s="66"/>
      <c r="ORQ305" s="66"/>
      <c r="ORR305" s="66"/>
      <c r="ORS305" s="66"/>
      <c r="ORT305" s="66"/>
      <c r="ORU305" s="66"/>
      <c r="ORV305" s="66"/>
      <c r="ORW305" s="66"/>
      <c r="ORX305" s="66"/>
      <c r="ORY305" s="66"/>
      <c r="ORZ305" s="66"/>
      <c r="OSA305" s="66"/>
      <c r="OSB305" s="66"/>
      <c r="OSC305" s="66"/>
      <c r="OSD305" s="66"/>
      <c r="OSE305" s="66"/>
      <c r="OSF305" s="66"/>
      <c r="OSG305" s="66"/>
      <c r="OSH305" s="66"/>
      <c r="OSI305" s="66"/>
      <c r="OSJ305" s="66"/>
      <c r="OSK305" s="66"/>
      <c r="OSL305" s="66"/>
      <c r="OSM305" s="66"/>
      <c r="OSN305" s="66"/>
      <c r="OSO305" s="66"/>
      <c r="OSP305" s="66"/>
      <c r="OSQ305" s="66"/>
      <c r="OSR305" s="66"/>
      <c r="OSS305" s="66"/>
      <c r="OST305" s="66"/>
      <c r="OSU305" s="66"/>
      <c r="OSV305" s="66"/>
      <c r="OSW305" s="66"/>
      <c r="OSX305" s="66"/>
      <c r="OSY305" s="66"/>
      <c r="OSZ305" s="66"/>
      <c r="OTA305" s="66"/>
      <c r="OTB305" s="66"/>
      <c r="OTC305" s="66"/>
      <c r="OTD305" s="66"/>
      <c r="OTE305" s="66"/>
      <c r="OTF305" s="66"/>
      <c r="OTG305" s="66"/>
      <c r="OTH305" s="66"/>
      <c r="OTI305" s="66"/>
      <c r="OTJ305" s="66"/>
      <c r="OTK305" s="66"/>
      <c r="OTL305" s="66"/>
      <c r="OTM305" s="66"/>
      <c r="OTN305" s="66"/>
      <c r="OTO305" s="66"/>
      <c r="OTP305" s="66"/>
      <c r="OTQ305" s="66"/>
      <c r="OTR305" s="66"/>
      <c r="OTS305" s="66"/>
      <c r="OTT305" s="66"/>
      <c r="OTU305" s="66"/>
      <c r="OTV305" s="66"/>
      <c r="OTW305" s="66"/>
      <c r="OTX305" s="66"/>
      <c r="OTY305" s="66"/>
      <c r="OTZ305" s="66"/>
      <c r="OUA305" s="66"/>
      <c r="OUB305" s="66"/>
      <c r="OUC305" s="66"/>
      <c r="OUD305" s="66"/>
      <c r="OUE305" s="66"/>
      <c r="OUF305" s="66"/>
      <c r="OUG305" s="66"/>
      <c r="OUH305" s="66"/>
      <c r="OUI305" s="66"/>
      <c r="OUJ305" s="66"/>
      <c r="OUK305" s="66"/>
      <c r="OUL305" s="66"/>
      <c r="OUM305" s="66"/>
      <c r="OUN305" s="66"/>
      <c r="OUO305" s="66"/>
      <c r="OUP305" s="66"/>
      <c r="OUQ305" s="66"/>
      <c r="OUR305" s="66"/>
      <c r="OUS305" s="66"/>
      <c r="OUT305" s="66"/>
      <c r="OUU305" s="66"/>
      <c r="OUV305" s="66"/>
      <c r="OUW305" s="66"/>
      <c r="OUX305" s="66"/>
      <c r="OUY305" s="66"/>
      <c r="OUZ305" s="66"/>
      <c r="OVA305" s="66"/>
      <c r="OVB305" s="66"/>
      <c r="OVC305" s="66"/>
      <c r="OVD305" s="66"/>
      <c r="OVE305" s="66"/>
      <c r="OVF305" s="66"/>
      <c r="OVG305" s="66"/>
      <c r="OVH305" s="66"/>
      <c r="OVI305" s="66"/>
      <c r="OVJ305" s="66"/>
      <c r="OVK305" s="66"/>
      <c r="OVL305" s="66"/>
      <c r="OVM305" s="66"/>
      <c r="OVN305" s="66"/>
      <c r="OVO305" s="66"/>
      <c r="OVP305" s="66"/>
      <c r="OVQ305" s="66"/>
      <c r="OVR305" s="66"/>
      <c r="OVS305" s="66"/>
      <c r="OVT305" s="66"/>
      <c r="OVU305" s="66"/>
      <c r="OVV305" s="66"/>
      <c r="OVW305" s="66"/>
      <c r="OVX305" s="66"/>
      <c r="OVY305" s="66"/>
      <c r="OVZ305" s="66"/>
      <c r="OWA305" s="66"/>
      <c r="OWB305" s="66"/>
      <c r="OWC305" s="66"/>
      <c r="OWD305" s="66"/>
      <c r="OWE305" s="66"/>
      <c r="OWF305" s="66"/>
      <c r="OWG305" s="66"/>
      <c r="OWH305" s="66"/>
      <c r="OWI305" s="66"/>
      <c r="OWJ305" s="66"/>
      <c r="OWK305" s="66"/>
      <c r="OWL305" s="66"/>
      <c r="OWM305" s="66"/>
      <c r="OWN305" s="66"/>
      <c r="OWO305" s="66"/>
      <c r="OWP305" s="66"/>
      <c r="OWQ305" s="66"/>
      <c r="OWR305" s="66"/>
      <c r="OWS305" s="66"/>
      <c r="OWT305" s="66"/>
      <c r="OWU305" s="66"/>
      <c r="OWV305" s="66"/>
      <c r="OWW305" s="66"/>
      <c r="OWX305" s="66"/>
      <c r="OWY305" s="66"/>
      <c r="OWZ305" s="66"/>
      <c r="OXA305" s="66"/>
      <c r="OXB305" s="66"/>
      <c r="OXC305" s="66"/>
      <c r="OXD305" s="66"/>
      <c r="OXE305" s="66"/>
      <c r="OXF305" s="66"/>
      <c r="OXG305" s="66"/>
      <c r="OXH305" s="66"/>
      <c r="OXI305" s="66"/>
      <c r="OXJ305" s="66"/>
      <c r="OXK305" s="66"/>
      <c r="OXL305" s="66"/>
      <c r="OXM305" s="66"/>
      <c r="OXN305" s="66"/>
      <c r="OXO305" s="66"/>
      <c r="OXP305" s="66"/>
      <c r="OXQ305" s="66"/>
      <c r="OXR305" s="66"/>
      <c r="OXS305" s="66"/>
      <c r="OXT305" s="66"/>
      <c r="OXU305" s="66"/>
      <c r="OXV305" s="66"/>
      <c r="OXW305" s="66"/>
      <c r="OXX305" s="66"/>
      <c r="OXY305" s="66"/>
      <c r="OXZ305" s="66"/>
      <c r="OYA305" s="66"/>
      <c r="OYB305" s="66"/>
      <c r="OYC305" s="66"/>
      <c r="OYD305" s="66"/>
      <c r="OYE305" s="66"/>
      <c r="OYF305" s="66"/>
      <c r="OYG305" s="66"/>
      <c r="OYH305" s="66"/>
      <c r="OYI305" s="66"/>
      <c r="OYJ305" s="66"/>
      <c r="OYK305" s="66"/>
      <c r="OYL305" s="66"/>
      <c r="OYM305" s="66"/>
      <c r="OYN305" s="66"/>
      <c r="OYO305" s="66"/>
      <c r="OYP305" s="66"/>
      <c r="OYQ305" s="66"/>
      <c r="OYR305" s="66"/>
      <c r="OYS305" s="66"/>
      <c r="OYT305" s="66"/>
      <c r="OYU305" s="66"/>
      <c r="OYV305" s="66"/>
      <c r="OYW305" s="66"/>
      <c r="OYX305" s="66"/>
      <c r="OYY305" s="66"/>
      <c r="OYZ305" s="66"/>
      <c r="OZA305" s="66"/>
      <c r="OZB305" s="66"/>
      <c r="OZC305" s="66"/>
      <c r="OZD305" s="66"/>
      <c r="OZE305" s="66"/>
      <c r="OZF305" s="66"/>
      <c r="OZG305" s="66"/>
      <c r="OZH305" s="66"/>
      <c r="OZI305" s="66"/>
      <c r="OZJ305" s="66"/>
      <c r="OZK305" s="66"/>
      <c r="OZL305" s="66"/>
      <c r="OZM305" s="66"/>
      <c r="OZN305" s="66"/>
      <c r="OZO305" s="66"/>
      <c r="OZP305" s="66"/>
      <c r="OZQ305" s="66"/>
      <c r="OZR305" s="66"/>
      <c r="OZS305" s="66"/>
      <c r="OZT305" s="66"/>
      <c r="OZU305" s="66"/>
      <c r="OZV305" s="66"/>
      <c r="OZW305" s="66"/>
      <c r="OZX305" s="66"/>
      <c r="OZY305" s="66"/>
      <c r="OZZ305" s="66"/>
      <c r="PAA305" s="66"/>
      <c r="PAB305" s="66"/>
      <c r="PAC305" s="66"/>
      <c r="PAD305" s="66"/>
      <c r="PAE305" s="66"/>
      <c r="PAF305" s="66"/>
      <c r="PAG305" s="66"/>
      <c r="PAH305" s="66"/>
      <c r="PAI305" s="66"/>
      <c r="PAJ305" s="66"/>
      <c r="PAK305" s="66"/>
      <c r="PAL305" s="66"/>
      <c r="PAM305" s="66"/>
      <c r="PAN305" s="66"/>
      <c r="PAO305" s="66"/>
      <c r="PAP305" s="66"/>
      <c r="PAQ305" s="66"/>
      <c r="PAR305" s="66"/>
      <c r="PAS305" s="66"/>
      <c r="PAT305" s="66"/>
      <c r="PAU305" s="66"/>
      <c r="PAV305" s="66"/>
      <c r="PAW305" s="66"/>
      <c r="PAX305" s="66"/>
      <c r="PAY305" s="66"/>
      <c r="PAZ305" s="66"/>
      <c r="PBA305" s="66"/>
      <c r="PBB305" s="66"/>
      <c r="PBC305" s="66"/>
      <c r="PBD305" s="66"/>
      <c r="PBE305" s="66"/>
      <c r="PBF305" s="66"/>
      <c r="PBG305" s="66"/>
      <c r="PBH305" s="66"/>
      <c r="PBI305" s="66"/>
      <c r="PBJ305" s="66"/>
      <c r="PBK305" s="66"/>
      <c r="PBL305" s="66"/>
      <c r="PBM305" s="66"/>
      <c r="PBN305" s="66"/>
      <c r="PBO305" s="66"/>
      <c r="PBP305" s="66"/>
      <c r="PBQ305" s="66"/>
      <c r="PBR305" s="66"/>
      <c r="PBS305" s="66"/>
      <c r="PBT305" s="66"/>
      <c r="PBU305" s="66"/>
      <c r="PBV305" s="66"/>
      <c r="PBW305" s="66"/>
      <c r="PBX305" s="66"/>
      <c r="PBY305" s="66"/>
      <c r="PBZ305" s="66"/>
      <c r="PCA305" s="66"/>
      <c r="PCB305" s="66"/>
      <c r="PCC305" s="66"/>
      <c r="PCD305" s="66"/>
      <c r="PCE305" s="66"/>
      <c r="PCF305" s="66"/>
      <c r="PCG305" s="66"/>
      <c r="PCH305" s="66"/>
      <c r="PCI305" s="66"/>
      <c r="PCJ305" s="66"/>
      <c r="PCK305" s="66"/>
      <c r="PCL305" s="66"/>
      <c r="PCM305" s="66"/>
      <c r="PCN305" s="66"/>
      <c r="PCO305" s="66"/>
      <c r="PCP305" s="66"/>
      <c r="PCQ305" s="66"/>
      <c r="PCR305" s="66"/>
      <c r="PCS305" s="66"/>
      <c r="PCT305" s="66"/>
      <c r="PCU305" s="66"/>
      <c r="PCV305" s="66"/>
      <c r="PCW305" s="66"/>
      <c r="PCX305" s="66"/>
      <c r="PCY305" s="66"/>
      <c r="PCZ305" s="66"/>
      <c r="PDA305" s="66"/>
      <c r="PDB305" s="66"/>
      <c r="PDC305" s="66"/>
      <c r="PDD305" s="66"/>
      <c r="PDE305" s="66"/>
      <c r="PDF305" s="66"/>
      <c r="PDG305" s="66"/>
      <c r="PDH305" s="66"/>
      <c r="PDI305" s="66"/>
      <c r="PDJ305" s="66"/>
      <c r="PDK305" s="66"/>
      <c r="PDL305" s="66"/>
      <c r="PDM305" s="66"/>
      <c r="PDN305" s="66"/>
      <c r="PDO305" s="66"/>
      <c r="PDP305" s="66"/>
      <c r="PDQ305" s="66"/>
      <c r="PDR305" s="66"/>
      <c r="PDS305" s="66"/>
      <c r="PDT305" s="66"/>
      <c r="PDU305" s="66"/>
      <c r="PDV305" s="66"/>
      <c r="PDW305" s="66"/>
      <c r="PDX305" s="66"/>
      <c r="PDY305" s="66"/>
      <c r="PDZ305" s="66"/>
      <c r="PEA305" s="66"/>
      <c r="PEB305" s="66"/>
      <c r="PEC305" s="66"/>
      <c r="PED305" s="66"/>
      <c r="PEE305" s="66"/>
      <c r="PEF305" s="66"/>
      <c r="PEG305" s="66"/>
      <c r="PEH305" s="66"/>
      <c r="PEI305" s="66"/>
      <c r="PEJ305" s="66"/>
      <c r="PEK305" s="66"/>
      <c r="PEL305" s="66"/>
      <c r="PEM305" s="66"/>
      <c r="PEN305" s="66"/>
      <c r="PEO305" s="66"/>
      <c r="PEP305" s="66"/>
      <c r="PEQ305" s="66"/>
      <c r="PER305" s="66"/>
      <c r="PES305" s="66"/>
      <c r="PET305" s="66"/>
      <c r="PEU305" s="66"/>
      <c r="PEV305" s="66"/>
      <c r="PEW305" s="66"/>
      <c r="PEX305" s="66"/>
      <c r="PEY305" s="66"/>
      <c r="PEZ305" s="66"/>
      <c r="PFA305" s="66"/>
      <c r="PFB305" s="66"/>
      <c r="PFC305" s="66"/>
      <c r="PFD305" s="66"/>
      <c r="PFE305" s="66"/>
      <c r="PFF305" s="66"/>
      <c r="PFG305" s="66"/>
      <c r="PFH305" s="66"/>
      <c r="PFI305" s="66"/>
      <c r="PFJ305" s="66"/>
      <c r="PFK305" s="66"/>
      <c r="PFL305" s="66"/>
      <c r="PFM305" s="66"/>
      <c r="PFN305" s="66"/>
      <c r="PFO305" s="66"/>
      <c r="PFP305" s="66"/>
      <c r="PFQ305" s="66"/>
      <c r="PFR305" s="66"/>
      <c r="PFS305" s="66"/>
      <c r="PFT305" s="66"/>
      <c r="PFU305" s="66"/>
      <c r="PFV305" s="66"/>
      <c r="PFW305" s="66"/>
      <c r="PFX305" s="66"/>
      <c r="PFY305" s="66"/>
      <c r="PFZ305" s="66"/>
      <c r="PGA305" s="66"/>
      <c r="PGB305" s="66"/>
      <c r="PGC305" s="66"/>
      <c r="PGD305" s="66"/>
      <c r="PGE305" s="66"/>
      <c r="PGF305" s="66"/>
      <c r="PGG305" s="66"/>
      <c r="PGH305" s="66"/>
      <c r="PGI305" s="66"/>
      <c r="PGJ305" s="66"/>
      <c r="PGK305" s="66"/>
      <c r="PGL305" s="66"/>
      <c r="PGM305" s="66"/>
      <c r="PGN305" s="66"/>
      <c r="PGO305" s="66"/>
      <c r="PGP305" s="66"/>
      <c r="PGQ305" s="66"/>
      <c r="PGR305" s="66"/>
      <c r="PGS305" s="66"/>
      <c r="PGT305" s="66"/>
      <c r="PGU305" s="66"/>
      <c r="PGV305" s="66"/>
      <c r="PGW305" s="66"/>
      <c r="PGX305" s="66"/>
      <c r="PGY305" s="66"/>
      <c r="PGZ305" s="66"/>
      <c r="PHA305" s="66"/>
      <c r="PHB305" s="66"/>
      <c r="PHC305" s="66"/>
      <c r="PHD305" s="66"/>
      <c r="PHE305" s="66"/>
      <c r="PHF305" s="66"/>
      <c r="PHG305" s="66"/>
      <c r="PHH305" s="66"/>
      <c r="PHI305" s="66"/>
      <c r="PHJ305" s="66"/>
      <c r="PHK305" s="66"/>
      <c r="PHL305" s="66"/>
      <c r="PHM305" s="66"/>
      <c r="PHN305" s="66"/>
      <c r="PHO305" s="66"/>
      <c r="PHP305" s="66"/>
      <c r="PHQ305" s="66"/>
      <c r="PHR305" s="66"/>
      <c r="PHS305" s="66"/>
      <c r="PHT305" s="66"/>
      <c r="PHU305" s="66"/>
      <c r="PHV305" s="66"/>
      <c r="PHW305" s="66"/>
      <c r="PHX305" s="66"/>
      <c r="PHY305" s="66"/>
      <c r="PHZ305" s="66"/>
      <c r="PIA305" s="66"/>
      <c r="PIB305" s="66"/>
      <c r="PIC305" s="66"/>
      <c r="PID305" s="66"/>
      <c r="PIE305" s="66"/>
      <c r="PIF305" s="66"/>
      <c r="PIG305" s="66"/>
      <c r="PIH305" s="66"/>
      <c r="PII305" s="66"/>
      <c r="PIJ305" s="66"/>
      <c r="PIK305" s="66"/>
      <c r="PIL305" s="66"/>
      <c r="PIM305" s="66"/>
      <c r="PIN305" s="66"/>
      <c r="PIO305" s="66"/>
      <c r="PIP305" s="66"/>
      <c r="PIQ305" s="66"/>
      <c r="PIR305" s="66"/>
      <c r="PIS305" s="66"/>
      <c r="PIT305" s="66"/>
      <c r="PIU305" s="66"/>
      <c r="PIV305" s="66"/>
      <c r="PIW305" s="66"/>
      <c r="PIX305" s="66"/>
      <c r="PIY305" s="66"/>
      <c r="PIZ305" s="66"/>
      <c r="PJA305" s="66"/>
      <c r="PJB305" s="66"/>
      <c r="PJC305" s="66"/>
      <c r="PJD305" s="66"/>
      <c r="PJE305" s="66"/>
      <c r="PJF305" s="66"/>
      <c r="PJG305" s="66"/>
      <c r="PJH305" s="66"/>
      <c r="PJI305" s="66"/>
      <c r="PJJ305" s="66"/>
      <c r="PJK305" s="66"/>
      <c r="PJL305" s="66"/>
      <c r="PJM305" s="66"/>
      <c r="PJN305" s="66"/>
      <c r="PJO305" s="66"/>
      <c r="PJP305" s="66"/>
      <c r="PJQ305" s="66"/>
      <c r="PJR305" s="66"/>
      <c r="PJS305" s="66"/>
      <c r="PJT305" s="66"/>
      <c r="PJU305" s="66"/>
      <c r="PJV305" s="66"/>
      <c r="PJW305" s="66"/>
      <c r="PJX305" s="66"/>
      <c r="PJY305" s="66"/>
      <c r="PJZ305" s="66"/>
      <c r="PKA305" s="66"/>
      <c r="PKB305" s="66"/>
      <c r="PKC305" s="66"/>
      <c r="PKD305" s="66"/>
      <c r="PKE305" s="66"/>
      <c r="PKF305" s="66"/>
      <c r="PKG305" s="66"/>
      <c r="PKH305" s="66"/>
      <c r="PKI305" s="66"/>
      <c r="PKJ305" s="66"/>
      <c r="PKK305" s="66"/>
      <c r="PKL305" s="66"/>
      <c r="PKM305" s="66"/>
      <c r="PKN305" s="66"/>
      <c r="PKO305" s="66"/>
      <c r="PKP305" s="66"/>
      <c r="PKQ305" s="66"/>
      <c r="PKR305" s="66"/>
      <c r="PKS305" s="66"/>
      <c r="PKT305" s="66"/>
      <c r="PKU305" s="66"/>
      <c r="PKV305" s="66"/>
      <c r="PKW305" s="66"/>
      <c r="PKX305" s="66"/>
      <c r="PKY305" s="66"/>
      <c r="PKZ305" s="66"/>
      <c r="PLA305" s="66"/>
      <c r="PLB305" s="66"/>
      <c r="PLC305" s="66"/>
      <c r="PLD305" s="66"/>
      <c r="PLE305" s="66"/>
      <c r="PLF305" s="66"/>
      <c r="PLG305" s="66"/>
      <c r="PLH305" s="66"/>
      <c r="PLI305" s="66"/>
      <c r="PLJ305" s="66"/>
      <c r="PLK305" s="66"/>
      <c r="PLL305" s="66"/>
      <c r="PLM305" s="66"/>
      <c r="PLN305" s="66"/>
      <c r="PLO305" s="66"/>
      <c r="PLP305" s="66"/>
      <c r="PLQ305" s="66"/>
      <c r="PLR305" s="66"/>
      <c r="PLS305" s="66"/>
      <c r="PLT305" s="66"/>
      <c r="PLU305" s="66"/>
      <c r="PLV305" s="66"/>
      <c r="PLW305" s="66"/>
      <c r="PLX305" s="66"/>
      <c r="PLY305" s="66"/>
      <c r="PLZ305" s="66"/>
      <c r="PMA305" s="66"/>
      <c r="PMB305" s="66"/>
      <c r="PMC305" s="66"/>
      <c r="PMD305" s="66"/>
      <c r="PME305" s="66"/>
      <c r="PMF305" s="66"/>
      <c r="PMG305" s="66"/>
      <c r="PMH305" s="66"/>
      <c r="PMI305" s="66"/>
      <c r="PMJ305" s="66"/>
      <c r="PMK305" s="66"/>
      <c r="PML305" s="66"/>
      <c r="PMM305" s="66"/>
      <c r="PMN305" s="66"/>
      <c r="PMO305" s="66"/>
      <c r="PMP305" s="66"/>
      <c r="PMQ305" s="66"/>
      <c r="PMR305" s="66"/>
      <c r="PMS305" s="66"/>
      <c r="PMT305" s="66"/>
      <c r="PMU305" s="66"/>
      <c r="PMV305" s="66"/>
      <c r="PMW305" s="66"/>
      <c r="PMX305" s="66"/>
      <c r="PMY305" s="66"/>
      <c r="PMZ305" s="66"/>
      <c r="PNA305" s="66"/>
      <c r="PNB305" s="66"/>
      <c r="PNC305" s="66"/>
      <c r="PND305" s="66"/>
      <c r="PNE305" s="66"/>
      <c r="PNF305" s="66"/>
      <c r="PNG305" s="66"/>
      <c r="PNH305" s="66"/>
      <c r="PNI305" s="66"/>
      <c r="PNJ305" s="66"/>
      <c r="PNK305" s="66"/>
      <c r="PNL305" s="66"/>
      <c r="PNM305" s="66"/>
      <c r="PNN305" s="66"/>
      <c r="PNO305" s="66"/>
      <c r="PNP305" s="66"/>
      <c r="PNQ305" s="66"/>
      <c r="PNR305" s="66"/>
      <c r="PNS305" s="66"/>
      <c r="PNT305" s="66"/>
      <c r="PNU305" s="66"/>
      <c r="PNV305" s="66"/>
      <c r="PNW305" s="66"/>
      <c r="PNX305" s="66"/>
      <c r="PNY305" s="66"/>
      <c r="PNZ305" s="66"/>
      <c r="POA305" s="66"/>
      <c r="POB305" s="66"/>
      <c r="POC305" s="66"/>
      <c r="POD305" s="66"/>
      <c r="POE305" s="66"/>
      <c r="POF305" s="66"/>
      <c r="POG305" s="66"/>
      <c r="POH305" s="66"/>
      <c r="POI305" s="66"/>
      <c r="POJ305" s="66"/>
      <c r="POK305" s="66"/>
      <c r="POL305" s="66"/>
      <c r="POM305" s="66"/>
      <c r="PON305" s="66"/>
      <c r="POO305" s="66"/>
      <c r="POP305" s="66"/>
      <c r="POQ305" s="66"/>
      <c r="POR305" s="66"/>
      <c r="POS305" s="66"/>
      <c r="POT305" s="66"/>
      <c r="POU305" s="66"/>
      <c r="POV305" s="66"/>
      <c r="POW305" s="66"/>
      <c r="POX305" s="66"/>
      <c r="POY305" s="66"/>
      <c r="POZ305" s="66"/>
      <c r="PPA305" s="66"/>
      <c r="PPB305" s="66"/>
      <c r="PPC305" s="66"/>
      <c r="PPD305" s="66"/>
      <c r="PPE305" s="66"/>
      <c r="PPF305" s="66"/>
      <c r="PPG305" s="66"/>
      <c r="PPH305" s="66"/>
      <c r="PPI305" s="66"/>
      <c r="PPJ305" s="66"/>
      <c r="PPK305" s="66"/>
      <c r="PPL305" s="66"/>
      <c r="PPM305" s="66"/>
      <c r="PPN305" s="66"/>
      <c r="PPO305" s="66"/>
      <c r="PPP305" s="66"/>
      <c r="PPQ305" s="66"/>
      <c r="PPR305" s="66"/>
      <c r="PPS305" s="66"/>
      <c r="PPT305" s="66"/>
      <c r="PPU305" s="66"/>
      <c r="PPV305" s="66"/>
      <c r="PPW305" s="66"/>
      <c r="PPX305" s="66"/>
      <c r="PPY305" s="66"/>
      <c r="PPZ305" s="66"/>
      <c r="PQA305" s="66"/>
      <c r="PQB305" s="66"/>
      <c r="PQC305" s="66"/>
      <c r="PQD305" s="66"/>
      <c r="PQE305" s="66"/>
      <c r="PQF305" s="66"/>
      <c r="PQG305" s="66"/>
      <c r="PQH305" s="66"/>
      <c r="PQI305" s="66"/>
      <c r="PQJ305" s="66"/>
      <c r="PQK305" s="66"/>
      <c r="PQL305" s="66"/>
      <c r="PQM305" s="66"/>
      <c r="PQN305" s="66"/>
      <c r="PQO305" s="66"/>
      <c r="PQP305" s="66"/>
      <c r="PQQ305" s="66"/>
      <c r="PQR305" s="66"/>
      <c r="PQS305" s="66"/>
      <c r="PQT305" s="66"/>
      <c r="PQU305" s="66"/>
      <c r="PQV305" s="66"/>
      <c r="PQW305" s="66"/>
      <c r="PQX305" s="66"/>
      <c r="PQY305" s="66"/>
      <c r="PQZ305" s="66"/>
      <c r="PRA305" s="66"/>
      <c r="PRB305" s="66"/>
      <c r="PRC305" s="66"/>
      <c r="PRD305" s="66"/>
      <c r="PRE305" s="66"/>
      <c r="PRF305" s="66"/>
      <c r="PRG305" s="66"/>
      <c r="PRH305" s="66"/>
      <c r="PRI305" s="66"/>
      <c r="PRJ305" s="66"/>
      <c r="PRK305" s="66"/>
      <c r="PRL305" s="66"/>
      <c r="PRM305" s="66"/>
      <c r="PRN305" s="66"/>
      <c r="PRO305" s="66"/>
      <c r="PRP305" s="66"/>
      <c r="PRQ305" s="66"/>
      <c r="PRR305" s="66"/>
      <c r="PRS305" s="66"/>
      <c r="PRT305" s="66"/>
      <c r="PRU305" s="66"/>
      <c r="PRV305" s="66"/>
      <c r="PRW305" s="66"/>
      <c r="PRX305" s="66"/>
      <c r="PRY305" s="66"/>
      <c r="PRZ305" s="66"/>
      <c r="PSA305" s="66"/>
      <c r="PSB305" s="66"/>
      <c r="PSC305" s="66"/>
      <c r="PSD305" s="66"/>
      <c r="PSE305" s="66"/>
      <c r="PSF305" s="66"/>
      <c r="PSG305" s="66"/>
      <c r="PSH305" s="66"/>
      <c r="PSI305" s="66"/>
      <c r="PSJ305" s="66"/>
      <c r="PSK305" s="66"/>
      <c r="PSL305" s="66"/>
      <c r="PSM305" s="66"/>
      <c r="PSN305" s="66"/>
      <c r="PSO305" s="66"/>
      <c r="PSP305" s="66"/>
      <c r="PSQ305" s="66"/>
      <c r="PSR305" s="66"/>
      <c r="PSS305" s="66"/>
      <c r="PST305" s="66"/>
      <c r="PSU305" s="66"/>
      <c r="PSV305" s="66"/>
      <c r="PSW305" s="66"/>
      <c r="PSX305" s="66"/>
      <c r="PSY305" s="66"/>
      <c r="PSZ305" s="66"/>
      <c r="PTA305" s="66"/>
      <c r="PTB305" s="66"/>
      <c r="PTC305" s="66"/>
      <c r="PTD305" s="66"/>
      <c r="PTE305" s="66"/>
      <c r="PTF305" s="66"/>
      <c r="PTG305" s="66"/>
      <c r="PTH305" s="66"/>
      <c r="PTI305" s="66"/>
      <c r="PTJ305" s="66"/>
      <c r="PTK305" s="66"/>
      <c r="PTL305" s="66"/>
      <c r="PTM305" s="66"/>
      <c r="PTN305" s="66"/>
      <c r="PTO305" s="66"/>
      <c r="PTP305" s="66"/>
      <c r="PTQ305" s="66"/>
      <c r="PTR305" s="66"/>
      <c r="PTS305" s="66"/>
      <c r="PTT305" s="66"/>
      <c r="PTU305" s="66"/>
      <c r="PTV305" s="66"/>
      <c r="PTW305" s="66"/>
      <c r="PTX305" s="66"/>
      <c r="PTY305" s="66"/>
      <c r="PTZ305" s="66"/>
      <c r="PUA305" s="66"/>
      <c r="PUB305" s="66"/>
      <c r="PUC305" s="66"/>
      <c r="PUD305" s="66"/>
      <c r="PUE305" s="66"/>
      <c r="PUF305" s="66"/>
      <c r="PUG305" s="66"/>
      <c r="PUH305" s="66"/>
      <c r="PUI305" s="66"/>
      <c r="PUJ305" s="66"/>
      <c r="PUK305" s="66"/>
      <c r="PUL305" s="66"/>
      <c r="PUM305" s="66"/>
      <c r="PUN305" s="66"/>
      <c r="PUO305" s="66"/>
      <c r="PUP305" s="66"/>
      <c r="PUQ305" s="66"/>
      <c r="PUR305" s="66"/>
      <c r="PUS305" s="66"/>
      <c r="PUT305" s="66"/>
      <c r="PUU305" s="66"/>
      <c r="PUV305" s="66"/>
      <c r="PUW305" s="66"/>
      <c r="PUX305" s="66"/>
      <c r="PUY305" s="66"/>
      <c r="PUZ305" s="66"/>
      <c r="PVA305" s="66"/>
      <c r="PVB305" s="66"/>
      <c r="PVC305" s="66"/>
      <c r="PVD305" s="66"/>
      <c r="PVE305" s="66"/>
      <c r="PVF305" s="66"/>
      <c r="PVG305" s="66"/>
      <c r="PVH305" s="66"/>
      <c r="PVI305" s="66"/>
      <c r="PVJ305" s="66"/>
      <c r="PVK305" s="66"/>
      <c r="PVL305" s="66"/>
      <c r="PVM305" s="66"/>
      <c r="PVN305" s="66"/>
      <c r="PVO305" s="66"/>
      <c r="PVP305" s="66"/>
      <c r="PVQ305" s="66"/>
      <c r="PVR305" s="66"/>
      <c r="PVS305" s="66"/>
      <c r="PVT305" s="66"/>
      <c r="PVU305" s="66"/>
      <c r="PVV305" s="66"/>
      <c r="PVW305" s="66"/>
      <c r="PVX305" s="66"/>
      <c r="PVY305" s="66"/>
      <c r="PVZ305" s="66"/>
      <c r="PWA305" s="66"/>
      <c r="PWB305" s="66"/>
      <c r="PWC305" s="66"/>
      <c r="PWD305" s="66"/>
      <c r="PWE305" s="66"/>
      <c r="PWF305" s="66"/>
      <c r="PWG305" s="66"/>
      <c r="PWH305" s="66"/>
      <c r="PWI305" s="66"/>
      <c r="PWJ305" s="66"/>
      <c r="PWK305" s="66"/>
      <c r="PWL305" s="66"/>
      <c r="PWM305" s="66"/>
      <c r="PWN305" s="66"/>
      <c r="PWO305" s="66"/>
      <c r="PWP305" s="66"/>
      <c r="PWQ305" s="66"/>
      <c r="PWR305" s="66"/>
      <c r="PWS305" s="66"/>
      <c r="PWT305" s="66"/>
      <c r="PWU305" s="66"/>
      <c r="PWV305" s="66"/>
      <c r="PWW305" s="66"/>
      <c r="PWX305" s="66"/>
      <c r="PWY305" s="66"/>
      <c r="PWZ305" s="66"/>
      <c r="PXA305" s="66"/>
      <c r="PXB305" s="66"/>
      <c r="PXC305" s="66"/>
      <c r="PXD305" s="66"/>
      <c r="PXE305" s="66"/>
      <c r="PXF305" s="66"/>
      <c r="PXG305" s="66"/>
      <c r="PXH305" s="66"/>
      <c r="PXI305" s="66"/>
      <c r="PXJ305" s="66"/>
      <c r="PXK305" s="66"/>
      <c r="PXL305" s="66"/>
      <c r="PXM305" s="66"/>
      <c r="PXN305" s="66"/>
      <c r="PXO305" s="66"/>
      <c r="PXP305" s="66"/>
      <c r="PXQ305" s="66"/>
      <c r="PXR305" s="66"/>
      <c r="PXS305" s="66"/>
      <c r="PXT305" s="66"/>
      <c r="PXU305" s="66"/>
      <c r="PXV305" s="66"/>
      <c r="PXW305" s="66"/>
      <c r="PXX305" s="66"/>
      <c r="PXY305" s="66"/>
      <c r="PXZ305" s="66"/>
      <c r="PYA305" s="66"/>
      <c r="PYB305" s="66"/>
      <c r="PYC305" s="66"/>
      <c r="PYD305" s="66"/>
      <c r="PYE305" s="66"/>
      <c r="PYF305" s="66"/>
      <c r="PYG305" s="66"/>
      <c r="PYH305" s="66"/>
      <c r="PYI305" s="66"/>
      <c r="PYJ305" s="66"/>
      <c r="PYK305" s="66"/>
      <c r="PYL305" s="66"/>
      <c r="PYM305" s="66"/>
      <c r="PYN305" s="66"/>
      <c r="PYO305" s="66"/>
      <c r="PYP305" s="66"/>
      <c r="PYQ305" s="66"/>
      <c r="PYR305" s="66"/>
      <c r="PYS305" s="66"/>
      <c r="PYT305" s="66"/>
      <c r="PYU305" s="66"/>
      <c r="PYV305" s="66"/>
      <c r="PYW305" s="66"/>
      <c r="PYX305" s="66"/>
      <c r="PYY305" s="66"/>
      <c r="PYZ305" s="66"/>
      <c r="PZA305" s="66"/>
      <c r="PZB305" s="66"/>
      <c r="PZC305" s="66"/>
      <c r="PZD305" s="66"/>
      <c r="PZE305" s="66"/>
      <c r="PZF305" s="66"/>
      <c r="PZG305" s="66"/>
      <c r="PZH305" s="66"/>
      <c r="PZI305" s="66"/>
      <c r="PZJ305" s="66"/>
      <c r="PZK305" s="66"/>
      <c r="PZL305" s="66"/>
      <c r="PZM305" s="66"/>
      <c r="PZN305" s="66"/>
      <c r="PZO305" s="66"/>
      <c r="PZP305" s="66"/>
      <c r="PZQ305" s="66"/>
      <c r="PZR305" s="66"/>
      <c r="PZS305" s="66"/>
      <c r="PZT305" s="66"/>
      <c r="PZU305" s="66"/>
      <c r="PZV305" s="66"/>
      <c r="PZW305" s="66"/>
      <c r="PZX305" s="66"/>
      <c r="PZY305" s="66"/>
      <c r="PZZ305" s="66"/>
      <c r="QAA305" s="66"/>
      <c r="QAB305" s="66"/>
      <c r="QAC305" s="66"/>
      <c r="QAD305" s="66"/>
      <c r="QAE305" s="66"/>
      <c r="QAF305" s="66"/>
      <c r="QAG305" s="66"/>
      <c r="QAH305" s="66"/>
      <c r="QAI305" s="66"/>
      <c r="QAJ305" s="66"/>
      <c r="QAK305" s="66"/>
      <c r="QAL305" s="66"/>
      <c r="QAM305" s="66"/>
      <c r="QAN305" s="66"/>
      <c r="QAO305" s="66"/>
      <c r="QAP305" s="66"/>
      <c r="QAQ305" s="66"/>
      <c r="QAR305" s="66"/>
      <c r="QAS305" s="66"/>
      <c r="QAT305" s="66"/>
      <c r="QAU305" s="66"/>
      <c r="QAV305" s="66"/>
      <c r="QAW305" s="66"/>
      <c r="QAX305" s="66"/>
      <c r="QAY305" s="66"/>
      <c r="QAZ305" s="66"/>
      <c r="QBA305" s="66"/>
      <c r="QBB305" s="66"/>
      <c r="QBC305" s="66"/>
      <c r="QBD305" s="66"/>
      <c r="QBE305" s="66"/>
      <c r="QBF305" s="66"/>
      <c r="QBG305" s="66"/>
      <c r="QBH305" s="66"/>
      <c r="QBI305" s="66"/>
      <c r="QBJ305" s="66"/>
      <c r="QBK305" s="66"/>
      <c r="QBL305" s="66"/>
      <c r="QBM305" s="66"/>
      <c r="QBN305" s="66"/>
      <c r="QBO305" s="66"/>
      <c r="QBP305" s="66"/>
      <c r="QBQ305" s="66"/>
      <c r="QBR305" s="66"/>
      <c r="QBS305" s="66"/>
      <c r="QBT305" s="66"/>
      <c r="QBU305" s="66"/>
      <c r="QBV305" s="66"/>
      <c r="QBW305" s="66"/>
      <c r="QBX305" s="66"/>
      <c r="QBY305" s="66"/>
      <c r="QBZ305" s="66"/>
      <c r="QCA305" s="66"/>
      <c r="QCB305" s="66"/>
      <c r="QCC305" s="66"/>
      <c r="QCD305" s="66"/>
      <c r="QCE305" s="66"/>
      <c r="QCF305" s="66"/>
      <c r="QCG305" s="66"/>
      <c r="QCH305" s="66"/>
      <c r="QCI305" s="66"/>
      <c r="QCJ305" s="66"/>
      <c r="QCK305" s="66"/>
      <c r="QCL305" s="66"/>
      <c r="QCM305" s="66"/>
      <c r="QCN305" s="66"/>
      <c r="QCO305" s="66"/>
      <c r="QCP305" s="66"/>
      <c r="QCQ305" s="66"/>
      <c r="QCR305" s="66"/>
      <c r="QCS305" s="66"/>
      <c r="QCT305" s="66"/>
      <c r="QCU305" s="66"/>
      <c r="QCV305" s="66"/>
      <c r="QCW305" s="66"/>
      <c r="QCX305" s="66"/>
      <c r="QCY305" s="66"/>
      <c r="QCZ305" s="66"/>
      <c r="QDA305" s="66"/>
      <c r="QDB305" s="66"/>
      <c r="QDC305" s="66"/>
      <c r="QDD305" s="66"/>
      <c r="QDE305" s="66"/>
      <c r="QDF305" s="66"/>
      <c r="QDG305" s="66"/>
      <c r="QDH305" s="66"/>
      <c r="QDI305" s="66"/>
      <c r="QDJ305" s="66"/>
      <c r="QDK305" s="66"/>
      <c r="QDL305" s="66"/>
      <c r="QDM305" s="66"/>
      <c r="QDN305" s="66"/>
      <c r="QDO305" s="66"/>
      <c r="QDP305" s="66"/>
      <c r="QDQ305" s="66"/>
      <c r="QDR305" s="66"/>
      <c r="QDS305" s="66"/>
      <c r="QDT305" s="66"/>
      <c r="QDU305" s="66"/>
      <c r="QDV305" s="66"/>
      <c r="QDW305" s="66"/>
      <c r="QDX305" s="66"/>
      <c r="QDY305" s="66"/>
      <c r="QDZ305" s="66"/>
      <c r="QEA305" s="66"/>
      <c r="QEB305" s="66"/>
      <c r="QEC305" s="66"/>
      <c r="QED305" s="66"/>
      <c r="QEE305" s="66"/>
      <c r="QEF305" s="66"/>
      <c r="QEG305" s="66"/>
      <c r="QEH305" s="66"/>
      <c r="QEI305" s="66"/>
      <c r="QEJ305" s="66"/>
      <c r="QEK305" s="66"/>
      <c r="QEL305" s="66"/>
      <c r="QEM305" s="66"/>
      <c r="QEN305" s="66"/>
      <c r="QEO305" s="66"/>
      <c r="QEP305" s="66"/>
      <c r="QEQ305" s="66"/>
      <c r="QER305" s="66"/>
      <c r="QES305" s="66"/>
      <c r="QET305" s="66"/>
      <c r="QEU305" s="66"/>
      <c r="QEV305" s="66"/>
      <c r="QEW305" s="66"/>
      <c r="QEX305" s="66"/>
      <c r="QEY305" s="66"/>
      <c r="QEZ305" s="66"/>
      <c r="QFA305" s="66"/>
      <c r="QFB305" s="66"/>
      <c r="QFC305" s="66"/>
      <c r="QFD305" s="66"/>
      <c r="QFE305" s="66"/>
      <c r="QFF305" s="66"/>
      <c r="QFG305" s="66"/>
      <c r="QFH305" s="66"/>
      <c r="QFI305" s="66"/>
      <c r="QFJ305" s="66"/>
      <c r="QFK305" s="66"/>
      <c r="QFL305" s="66"/>
      <c r="QFM305" s="66"/>
      <c r="QFN305" s="66"/>
      <c r="QFO305" s="66"/>
      <c r="QFP305" s="66"/>
      <c r="QFQ305" s="66"/>
      <c r="QFR305" s="66"/>
      <c r="QFS305" s="66"/>
      <c r="QFT305" s="66"/>
      <c r="QFU305" s="66"/>
      <c r="QFV305" s="66"/>
      <c r="QFW305" s="66"/>
      <c r="QFX305" s="66"/>
      <c r="QFY305" s="66"/>
      <c r="QFZ305" s="66"/>
      <c r="QGA305" s="66"/>
      <c r="QGB305" s="66"/>
      <c r="QGC305" s="66"/>
      <c r="QGD305" s="66"/>
      <c r="QGE305" s="66"/>
      <c r="QGF305" s="66"/>
      <c r="QGG305" s="66"/>
      <c r="QGH305" s="66"/>
      <c r="QGI305" s="66"/>
      <c r="QGJ305" s="66"/>
      <c r="QGK305" s="66"/>
      <c r="QGL305" s="66"/>
      <c r="QGM305" s="66"/>
      <c r="QGN305" s="66"/>
      <c r="QGO305" s="66"/>
      <c r="QGP305" s="66"/>
      <c r="QGQ305" s="66"/>
      <c r="QGR305" s="66"/>
      <c r="QGS305" s="66"/>
      <c r="QGT305" s="66"/>
      <c r="QGU305" s="66"/>
      <c r="QGV305" s="66"/>
      <c r="QGW305" s="66"/>
      <c r="QGX305" s="66"/>
      <c r="QGY305" s="66"/>
      <c r="QGZ305" s="66"/>
      <c r="QHA305" s="66"/>
      <c r="QHB305" s="66"/>
      <c r="QHC305" s="66"/>
      <c r="QHD305" s="66"/>
      <c r="QHE305" s="66"/>
      <c r="QHF305" s="66"/>
      <c r="QHG305" s="66"/>
      <c r="QHH305" s="66"/>
      <c r="QHI305" s="66"/>
      <c r="QHJ305" s="66"/>
      <c r="QHK305" s="66"/>
      <c r="QHL305" s="66"/>
      <c r="QHM305" s="66"/>
      <c r="QHN305" s="66"/>
      <c r="QHO305" s="66"/>
      <c r="QHP305" s="66"/>
      <c r="QHQ305" s="66"/>
      <c r="QHR305" s="66"/>
      <c r="QHS305" s="66"/>
      <c r="QHT305" s="66"/>
      <c r="QHU305" s="66"/>
      <c r="QHV305" s="66"/>
      <c r="QHW305" s="66"/>
      <c r="QHX305" s="66"/>
      <c r="QHY305" s="66"/>
      <c r="QHZ305" s="66"/>
      <c r="QIA305" s="66"/>
      <c r="QIB305" s="66"/>
      <c r="QIC305" s="66"/>
      <c r="QID305" s="66"/>
      <c r="QIE305" s="66"/>
      <c r="QIF305" s="66"/>
      <c r="QIG305" s="66"/>
      <c r="QIH305" s="66"/>
      <c r="QII305" s="66"/>
      <c r="QIJ305" s="66"/>
      <c r="QIK305" s="66"/>
      <c r="QIL305" s="66"/>
      <c r="QIM305" s="66"/>
      <c r="QIN305" s="66"/>
      <c r="QIO305" s="66"/>
      <c r="QIP305" s="66"/>
      <c r="QIQ305" s="66"/>
      <c r="QIR305" s="66"/>
      <c r="QIS305" s="66"/>
      <c r="QIT305" s="66"/>
      <c r="QIU305" s="66"/>
      <c r="QIV305" s="66"/>
      <c r="QIW305" s="66"/>
      <c r="QIX305" s="66"/>
      <c r="QIY305" s="66"/>
      <c r="QIZ305" s="66"/>
      <c r="QJA305" s="66"/>
      <c r="QJB305" s="66"/>
      <c r="QJC305" s="66"/>
      <c r="QJD305" s="66"/>
      <c r="QJE305" s="66"/>
      <c r="QJF305" s="66"/>
      <c r="QJG305" s="66"/>
      <c r="QJH305" s="66"/>
      <c r="QJI305" s="66"/>
      <c r="QJJ305" s="66"/>
      <c r="QJK305" s="66"/>
      <c r="QJL305" s="66"/>
      <c r="QJM305" s="66"/>
      <c r="QJN305" s="66"/>
      <c r="QJO305" s="66"/>
      <c r="QJP305" s="66"/>
      <c r="QJQ305" s="66"/>
      <c r="QJR305" s="66"/>
      <c r="QJS305" s="66"/>
      <c r="QJT305" s="66"/>
      <c r="QJU305" s="66"/>
      <c r="QJV305" s="66"/>
      <c r="QJW305" s="66"/>
      <c r="QJX305" s="66"/>
      <c r="QJY305" s="66"/>
      <c r="QJZ305" s="66"/>
      <c r="QKA305" s="66"/>
      <c r="QKB305" s="66"/>
      <c r="QKC305" s="66"/>
      <c r="QKD305" s="66"/>
      <c r="QKE305" s="66"/>
      <c r="QKF305" s="66"/>
      <c r="QKG305" s="66"/>
      <c r="QKH305" s="66"/>
      <c r="QKI305" s="66"/>
      <c r="QKJ305" s="66"/>
      <c r="QKK305" s="66"/>
      <c r="QKL305" s="66"/>
      <c r="QKM305" s="66"/>
      <c r="QKN305" s="66"/>
      <c r="QKO305" s="66"/>
      <c r="QKP305" s="66"/>
      <c r="QKQ305" s="66"/>
      <c r="QKR305" s="66"/>
      <c r="QKS305" s="66"/>
      <c r="QKT305" s="66"/>
      <c r="QKU305" s="66"/>
      <c r="QKV305" s="66"/>
      <c r="QKW305" s="66"/>
      <c r="QKX305" s="66"/>
      <c r="QKY305" s="66"/>
      <c r="QKZ305" s="66"/>
      <c r="QLA305" s="66"/>
      <c r="QLB305" s="66"/>
      <c r="QLC305" s="66"/>
      <c r="QLD305" s="66"/>
      <c r="QLE305" s="66"/>
      <c r="QLF305" s="66"/>
      <c r="QLG305" s="66"/>
      <c r="QLH305" s="66"/>
      <c r="QLI305" s="66"/>
      <c r="QLJ305" s="66"/>
      <c r="QLK305" s="66"/>
      <c r="QLL305" s="66"/>
      <c r="QLM305" s="66"/>
      <c r="QLN305" s="66"/>
      <c r="QLO305" s="66"/>
      <c r="QLP305" s="66"/>
      <c r="QLQ305" s="66"/>
      <c r="QLR305" s="66"/>
      <c r="QLS305" s="66"/>
      <c r="QLT305" s="66"/>
      <c r="QLU305" s="66"/>
      <c r="QLV305" s="66"/>
      <c r="QLW305" s="66"/>
      <c r="QLX305" s="66"/>
      <c r="QLY305" s="66"/>
      <c r="QLZ305" s="66"/>
      <c r="QMA305" s="66"/>
      <c r="QMB305" s="66"/>
      <c r="QMC305" s="66"/>
      <c r="QMD305" s="66"/>
      <c r="QME305" s="66"/>
      <c r="QMF305" s="66"/>
      <c r="QMG305" s="66"/>
      <c r="QMH305" s="66"/>
      <c r="QMI305" s="66"/>
      <c r="QMJ305" s="66"/>
      <c r="QMK305" s="66"/>
      <c r="QML305" s="66"/>
      <c r="QMM305" s="66"/>
      <c r="QMN305" s="66"/>
      <c r="QMO305" s="66"/>
      <c r="QMP305" s="66"/>
      <c r="QMQ305" s="66"/>
      <c r="QMR305" s="66"/>
      <c r="QMS305" s="66"/>
      <c r="QMT305" s="66"/>
      <c r="QMU305" s="66"/>
      <c r="QMV305" s="66"/>
      <c r="QMW305" s="66"/>
      <c r="QMX305" s="66"/>
      <c r="QMY305" s="66"/>
      <c r="QMZ305" s="66"/>
      <c r="QNA305" s="66"/>
      <c r="QNB305" s="66"/>
      <c r="QNC305" s="66"/>
      <c r="QND305" s="66"/>
      <c r="QNE305" s="66"/>
      <c r="QNF305" s="66"/>
      <c r="QNG305" s="66"/>
      <c r="QNH305" s="66"/>
      <c r="QNI305" s="66"/>
      <c r="QNJ305" s="66"/>
      <c r="QNK305" s="66"/>
      <c r="QNL305" s="66"/>
      <c r="QNM305" s="66"/>
      <c r="QNN305" s="66"/>
      <c r="QNO305" s="66"/>
      <c r="QNP305" s="66"/>
      <c r="QNQ305" s="66"/>
      <c r="QNR305" s="66"/>
      <c r="QNS305" s="66"/>
      <c r="QNT305" s="66"/>
      <c r="QNU305" s="66"/>
      <c r="QNV305" s="66"/>
      <c r="QNW305" s="66"/>
      <c r="QNX305" s="66"/>
      <c r="QNY305" s="66"/>
      <c r="QNZ305" s="66"/>
      <c r="QOA305" s="66"/>
      <c r="QOB305" s="66"/>
      <c r="QOC305" s="66"/>
      <c r="QOD305" s="66"/>
      <c r="QOE305" s="66"/>
      <c r="QOF305" s="66"/>
      <c r="QOG305" s="66"/>
      <c r="QOH305" s="66"/>
      <c r="QOI305" s="66"/>
      <c r="QOJ305" s="66"/>
      <c r="QOK305" s="66"/>
      <c r="QOL305" s="66"/>
      <c r="QOM305" s="66"/>
      <c r="QON305" s="66"/>
      <c r="QOO305" s="66"/>
      <c r="QOP305" s="66"/>
      <c r="QOQ305" s="66"/>
      <c r="QOR305" s="66"/>
      <c r="QOS305" s="66"/>
      <c r="QOT305" s="66"/>
      <c r="QOU305" s="66"/>
      <c r="QOV305" s="66"/>
      <c r="QOW305" s="66"/>
      <c r="QOX305" s="66"/>
      <c r="QOY305" s="66"/>
      <c r="QOZ305" s="66"/>
      <c r="QPA305" s="66"/>
      <c r="QPB305" s="66"/>
      <c r="QPC305" s="66"/>
      <c r="QPD305" s="66"/>
      <c r="QPE305" s="66"/>
      <c r="QPF305" s="66"/>
      <c r="QPG305" s="66"/>
      <c r="QPH305" s="66"/>
      <c r="QPI305" s="66"/>
      <c r="QPJ305" s="66"/>
      <c r="QPK305" s="66"/>
      <c r="QPL305" s="66"/>
      <c r="QPM305" s="66"/>
      <c r="QPN305" s="66"/>
      <c r="QPO305" s="66"/>
      <c r="QPP305" s="66"/>
      <c r="QPQ305" s="66"/>
      <c r="QPR305" s="66"/>
      <c r="QPS305" s="66"/>
      <c r="QPT305" s="66"/>
      <c r="QPU305" s="66"/>
      <c r="QPV305" s="66"/>
      <c r="QPW305" s="66"/>
      <c r="QPX305" s="66"/>
      <c r="QPY305" s="66"/>
      <c r="QPZ305" s="66"/>
      <c r="QQA305" s="66"/>
      <c r="QQB305" s="66"/>
      <c r="QQC305" s="66"/>
      <c r="QQD305" s="66"/>
      <c r="QQE305" s="66"/>
      <c r="QQF305" s="66"/>
      <c r="QQG305" s="66"/>
      <c r="QQH305" s="66"/>
      <c r="QQI305" s="66"/>
      <c r="QQJ305" s="66"/>
      <c r="QQK305" s="66"/>
      <c r="QQL305" s="66"/>
      <c r="QQM305" s="66"/>
      <c r="QQN305" s="66"/>
      <c r="QQO305" s="66"/>
      <c r="QQP305" s="66"/>
      <c r="QQQ305" s="66"/>
      <c r="QQR305" s="66"/>
      <c r="QQS305" s="66"/>
      <c r="QQT305" s="66"/>
      <c r="QQU305" s="66"/>
      <c r="QQV305" s="66"/>
      <c r="QQW305" s="66"/>
      <c r="QQX305" s="66"/>
      <c r="QQY305" s="66"/>
      <c r="QQZ305" s="66"/>
      <c r="QRA305" s="66"/>
      <c r="QRB305" s="66"/>
      <c r="QRC305" s="66"/>
      <c r="QRD305" s="66"/>
      <c r="QRE305" s="66"/>
      <c r="QRF305" s="66"/>
      <c r="QRG305" s="66"/>
      <c r="QRH305" s="66"/>
      <c r="QRI305" s="66"/>
      <c r="QRJ305" s="66"/>
      <c r="QRK305" s="66"/>
      <c r="QRL305" s="66"/>
      <c r="QRM305" s="66"/>
      <c r="QRN305" s="66"/>
      <c r="QRO305" s="66"/>
      <c r="QRP305" s="66"/>
      <c r="QRQ305" s="66"/>
      <c r="QRR305" s="66"/>
      <c r="QRS305" s="66"/>
      <c r="QRT305" s="66"/>
      <c r="QRU305" s="66"/>
      <c r="QRV305" s="66"/>
      <c r="QRW305" s="66"/>
      <c r="QRX305" s="66"/>
      <c r="QRY305" s="66"/>
      <c r="QRZ305" s="66"/>
      <c r="QSA305" s="66"/>
      <c r="QSB305" s="66"/>
      <c r="QSC305" s="66"/>
      <c r="QSD305" s="66"/>
      <c r="QSE305" s="66"/>
      <c r="QSF305" s="66"/>
      <c r="QSG305" s="66"/>
      <c r="QSH305" s="66"/>
      <c r="QSI305" s="66"/>
      <c r="QSJ305" s="66"/>
      <c r="QSK305" s="66"/>
      <c r="QSL305" s="66"/>
      <c r="QSM305" s="66"/>
      <c r="QSN305" s="66"/>
      <c r="QSO305" s="66"/>
      <c r="QSP305" s="66"/>
      <c r="QSQ305" s="66"/>
      <c r="QSR305" s="66"/>
      <c r="QSS305" s="66"/>
      <c r="QST305" s="66"/>
      <c r="QSU305" s="66"/>
      <c r="QSV305" s="66"/>
      <c r="QSW305" s="66"/>
      <c r="QSX305" s="66"/>
      <c r="QSY305" s="66"/>
      <c r="QSZ305" s="66"/>
      <c r="QTA305" s="66"/>
      <c r="QTB305" s="66"/>
      <c r="QTC305" s="66"/>
      <c r="QTD305" s="66"/>
      <c r="QTE305" s="66"/>
      <c r="QTF305" s="66"/>
      <c r="QTG305" s="66"/>
      <c r="QTH305" s="66"/>
      <c r="QTI305" s="66"/>
      <c r="QTJ305" s="66"/>
      <c r="QTK305" s="66"/>
      <c r="QTL305" s="66"/>
      <c r="QTM305" s="66"/>
      <c r="QTN305" s="66"/>
      <c r="QTO305" s="66"/>
      <c r="QTP305" s="66"/>
      <c r="QTQ305" s="66"/>
      <c r="QTR305" s="66"/>
      <c r="QTS305" s="66"/>
      <c r="QTT305" s="66"/>
      <c r="QTU305" s="66"/>
      <c r="QTV305" s="66"/>
      <c r="QTW305" s="66"/>
      <c r="QTX305" s="66"/>
      <c r="QTY305" s="66"/>
      <c r="QTZ305" s="66"/>
      <c r="QUA305" s="66"/>
      <c r="QUB305" s="66"/>
      <c r="QUC305" s="66"/>
      <c r="QUD305" s="66"/>
      <c r="QUE305" s="66"/>
      <c r="QUF305" s="66"/>
      <c r="QUG305" s="66"/>
      <c r="QUH305" s="66"/>
      <c r="QUI305" s="66"/>
      <c r="QUJ305" s="66"/>
      <c r="QUK305" s="66"/>
      <c r="QUL305" s="66"/>
      <c r="QUM305" s="66"/>
      <c r="QUN305" s="66"/>
      <c r="QUO305" s="66"/>
      <c r="QUP305" s="66"/>
      <c r="QUQ305" s="66"/>
      <c r="QUR305" s="66"/>
      <c r="QUS305" s="66"/>
      <c r="QUT305" s="66"/>
      <c r="QUU305" s="66"/>
      <c r="QUV305" s="66"/>
      <c r="QUW305" s="66"/>
      <c r="QUX305" s="66"/>
      <c r="QUY305" s="66"/>
      <c r="QUZ305" s="66"/>
      <c r="QVA305" s="66"/>
      <c r="QVB305" s="66"/>
      <c r="QVC305" s="66"/>
      <c r="QVD305" s="66"/>
      <c r="QVE305" s="66"/>
      <c r="QVF305" s="66"/>
      <c r="QVG305" s="66"/>
      <c r="QVH305" s="66"/>
      <c r="QVI305" s="66"/>
      <c r="QVJ305" s="66"/>
      <c r="QVK305" s="66"/>
      <c r="QVL305" s="66"/>
      <c r="QVM305" s="66"/>
      <c r="QVN305" s="66"/>
      <c r="QVO305" s="66"/>
      <c r="QVP305" s="66"/>
      <c r="QVQ305" s="66"/>
      <c r="QVR305" s="66"/>
      <c r="QVS305" s="66"/>
      <c r="QVT305" s="66"/>
      <c r="QVU305" s="66"/>
      <c r="QVV305" s="66"/>
      <c r="QVW305" s="66"/>
      <c r="QVX305" s="66"/>
      <c r="QVY305" s="66"/>
      <c r="QVZ305" s="66"/>
      <c r="QWA305" s="66"/>
      <c r="QWB305" s="66"/>
      <c r="QWC305" s="66"/>
      <c r="QWD305" s="66"/>
      <c r="QWE305" s="66"/>
      <c r="QWF305" s="66"/>
      <c r="QWG305" s="66"/>
      <c r="QWH305" s="66"/>
      <c r="QWI305" s="66"/>
      <c r="QWJ305" s="66"/>
      <c r="QWK305" s="66"/>
      <c r="QWL305" s="66"/>
      <c r="QWM305" s="66"/>
      <c r="QWN305" s="66"/>
      <c r="QWO305" s="66"/>
      <c r="QWP305" s="66"/>
      <c r="QWQ305" s="66"/>
      <c r="QWR305" s="66"/>
      <c r="QWS305" s="66"/>
      <c r="QWT305" s="66"/>
      <c r="QWU305" s="66"/>
      <c r="QWV305" s="66"/>
      <c r="QWW305" s="66"/>
      <c r="QWX305" s="66"/>
      <c r="QWY305" s="66"/>
      <c r="QWZ305" s="66"/>
      <c r="QXA305" s="66"/>
      <c r="QXB305" s="66"/>
      <c r="QXC305" s="66"/>
      <c r="QXD305" s="66"/>
      <c r="QXE305" s="66"/>
      <c r="QXF305" s="66"/>
      <c r="QXG305" s="66"/>
      <c r="QXH305" s="66"/>
      <c r="QXI305" s="66"/>
      <c r="QXJ305" s="66"/>
      <c r="QXK305" s="66"/>
      <c r="QXL305" s="66"/>
      <c r="QXM305" s="66"/>
      <c r="QXN305" s="66"/>
      <c r="QXO305" s="66"/>
      <c r="QXP305" s="66"/>
      <c r="QXQ305" s="66"/>
      <c r="QXR305" s="66"/>
      <c r="QXS305" s="66"/>
      <c r="QXT305" s="66"/>
      <c r="QXU305" s="66"/>
      <c r="QXV305" s="66"/>
      <c r="QXW305" s="66"/>
      <c r="QXX305" s="66"/>
      <c r="QXY305" s="66"/>
      <c r="QXZ305" s="66"/>
      <c r="QYA305" s="66"/>
      <c r="QYB305" s="66"/>
      <c r="QYC305" s="66"/>
      <c r="QYD305" s="66"/>
      <c r="QYE305" s="66"/>
      <c r="QYF305" s="66"/>
      <c r="QYG305" s="66"/>
      <c r="QYH305" s="66"/>
      <c r="QYI305" s="66"/>
      <c r="QYJ305" s="66"/>
      <c r="QYK305" s="66"/>
      <c r="QYL305" s="66"/>
      <c r="QYM305" s="66"/>
      <c r="QYN305" s="66"/>
      <c r="QYO305" s="66"/>
      <c r="QYP305" s="66"/>
      <c r="QYQ305" s="66"/>
      <c r="QYR305" s="66"/>
      <c r="QYS305" s="66"/>
      <c r="QYT305" s="66"/>
      <c r="QYU305" s="66"/>
      <c r="QYV305" s="66"/>
      <c r="QYW305" s="66"/>
      <c r="QYX305" s="66"/>
      <c r="QYY305" s="66"/>
      <c r="QYZ305" s="66"/>
      <c r="QZA305" s="66"/>
      <c r="QZB305" s="66"/>
      <c r="QZC305" s="66"/>
      <c r="QZD305" s="66"/>
      <c r="QZE305" s="66"/>
      <c r="QZF305" s="66"/>
      <c r="QZG305" s="66"/>
      <c r="QZH305" s="66"/>
      <c r="QZI305" s="66"/>
      <c r="QZJ305" s="66"/>
      <c r="QZK305" s="66"/>
      <c r="QZL305" s="66"/>
      <c r="QZM305" s="66"/>
      <c r="QZN305" s="66"/>
      <c r="QZO305" s="66"/>
      <c r="QZP305" s="66"/>
      <c r="QZQ305" s="66"/>
      <c r="QZR305" s="66"/>
      <c r="QZS305" s="66"/>
      <c r="QZT305" s="66"/>
      <c r="QZU305" s="66"/>
      <c r="QZV305" s="66"/>
      <c r="QZW305" s="66"/>
      <c r="QZX305" s="66"/>
      <c r="QZY305" s="66"/>
      <c r="QZZ305" s="66"/>
      <c r="RAA305" s="66"/>
      <c r="RAB305" s="66"/>
      <c r="RAC305" s="66"/>
      <c r="RAD305" s="66"/>
      <c r="RAE305" s="66"/>
      <c r="RAF305" s="66"/>
      <c r="RAG305" s="66"/>
      <c r="RAH305" s="66"/>
      <c r="RAI305" s="66"/>
      <c r="RAJ305" s="66"/>
      <c r="RAK305" s="66"/>
      <c r="RAL305" s="66"/>
      <c r="RAM305" s="66"/>
      <c r="RAN305" s="66"/>
      <c r="RAO305" s="66"/>
      <c r="RAP305" s="66"/>
      <c r="RAQ305" s="66"/>
      <c r="RAR305" s="66"/>
      <c r="RAS305" s="66"/>
      <c r="RAT305" s="66"/>
      <c r="RAU305" s="66"/>
      <c r="RAV305" s="66"/>
      <c r="RAW305" s="66"/>
      <c r="RAX305" s="66"/>
      <c r="RAY305" s="66"/>
      <c r="RAZ305" s="66"/>
      <c r="RBA305" s="66"/>
      <c r="RBB305" s="66"/>
      <c r="RBC305" s="66"/>
      <c r="RBD305" s="66"/>
      <c r="RBE305" s="66"/>
      <c r="RBF305" s="66"/>
      <c r="RBG305" s="66"/>
      <c r="RBH305" s="66"/>
      <c r="RBI305" s="66"/>
      <c r="RBJ305" s="66"/>
      <c r="RBK305" s="66"/>
      <c r="RBL305" s="66"/>
      <c r="RBM305" s="66"/>
      <c r="RBN305" s="66"/>
      <c r="RBO305" s="66"/>
      <c r="RBP305" s="66"/>
      <c r="RBQ305" s="66"/>
      <c r="RBR305" s="66"/>
      <c r="RBS305" s="66"/>
      <c r="RBT305" s="66"/>
      <c r="RBU305" s="66"/>
      <c r="RBV305" s="66"/>
      <c r="RBW305" s="66"/>
      <c r="RBX305" s="66"/>
      <c r="RBY305" s="66"/>
      <c r="RBZ305" s="66"/>
      <c r="RCA305" s="66"/>
      <c r="RCB305" s="66"/>
      <c r="RCC305" s="66"/>
      <c r="RCD305" s="66"/>
      <c r="RCE305" s="66"/>
      <c r="RCF305" s="66"/>
      <c r="RCG305" s="66"/>
      <c r="RCH305" s="66"/>
      <c r="RCI305" s="66"/>
      <c r="RCJ305" s="66"/>
      <c r="RCK305" s="66"/>
      <c r="RCL305" s="66"/>
      <c r="RCM305" s="66"/>
      <c r="RCN305" s="66"/>
      <c r="RCO305" s="66"/>
      <c r="RCP305" s="66"/>
      <c r="RCQ305" s="66"/>
      <c r="RCR305" s="66"/>
      <c r="RCS305" s="66"/>
      <c r="RCT305" s="66"/>
      <c r="RCU305" s="66"/>
      <c r="RCV305" s="66"/>
      <c r="RCW305" s="66"/>
      <c r="RCX305" s="66"/>
      <c r="RCY305" s="66"/>
      <c r="RCZ305" s="66"/>
      <c r="RDA305" s="66"/>
      <c r="RDB305" s="66"/>
      <c r="RDC305" s="66"/>
      <c r="RDD305" s="66"/>
      <c r="RDE305" s="66"/>
      <c r="RDF305" s="66"/>
      <c r="RDG305" s="66"/>
      <c r="RDH305" s="66"/>
      <c r="RDI305" s="66"/>
      <c r="RDJ305" s="66"/>
      <c r="RDK305" s="66"/>
      <c r="RDL305" s="66"/>
      <c r="RDM305" s="66"/>
      <c r="RDN305" s="66"/>
      <c r="RDO305" s="66"/>
      <c r="RDP305" s="66"/>
      <c r="RDQ305" s="66"/>
      <c r="RDR305" s="66"/>
      <c r="RDS305" s="66"/>
      <c r="RDT305" s="66"/>
      <c r="RDU305" s="66"/>
      <c r="RDV305" s="66"/>
      <c r="RDW305" s="66"/>
      <c r="RDX305" s="66"/>
      <c r="RDY305" s="66"/>
      <c r="RDZ305" s="66"/>
      <c r="REA305" s="66"/>
      <c r="REB305" s="66"/>
      <c r="REC305" s="66"/>
      <c r="RED305" s="66"/>
      <c r="REE305" s="66"/>
      <c r="REF305" s="66"/>
      <c r="REG305" s="66"/>
      <c r="REH305" s="66"/>
      <c r="REI305" s="66"/>
      <c r="REJ305" s="66"/>
      <c r="REK305" s="66"/>
      <c r="REL305" s="66"/>
      <c r="REM305" s="66"/>
      <c r="REN305" s="66"/>
      <c r="REO305" s="66"/>
      <c r="REP305" s="66"/>
      <c r="REQ305" s="66"/>
      <c r="RER305" s="66"/>
      <c r="RES305" s="66"/>
      <c r="RET305" s="66"/>
      <c r="REU305" s="66"/>
      <c r="REV305" s="66"/>
      <c r="REW305" s="66"/>
      <c r="REX305" s="66"/>
      <c r="REY305" s="66"/>
      <c r="REZ305" s="66"/>
      <c r="RFA305" s="66"/>
      <c r="RFB305" s="66"/>
      <c r="RFC305" s="66"/>
      <c r="RFD305" s="66"/>
      <c r="RFE305" s="66"/>
      <c r="RFF305" s="66"/>
      <c r="RFG305" s="66"/>
      <c r="RFH305" s="66"/>
      <c r="RFI305" s="66"/>
      <c r="RFJ305" s="66"/>
      <c r="RFK305" s="66"/>
      <c r="RFL305" s="66"/>
      <c r="RFM305" s="66"/>
      <c r="RFN305" s="66"/>
      <c r="RFO305" s="66"/>
      <c r="RFP305" s="66"/>
      <c r="RFQ305" s="66"/>
      <c r="RFR305" s="66"/>
      <c r="RFS305" s="66"/>
      <c r="RFT305" s="66"/>
      <c r="RFU305" s="66"/>
      <c r="RFV305" s="66"/>
      <c r="RFW305" s="66"/>
      <c r="RFX305" s="66"/>
      <c r="RFY305" s="66"/>
      <c r="RFZ305" s="66"/>
      <c r="RGA305" s="66"/>
      <c r="RGB305" s="66"/>
      <c r="RGC305" s="66"/>
      <c r="RGD305" s="66"/>
      <c r="RGE305" s="66"/>
      <c r="RGF305" s="66"/>
      <c r="RGG305" s="66"/>
      <c r="RGH305" s="66"/>
      <c r="RGI305" s="66"/>
      <c r="RGJ305" s="66"/>
      <c r="RGK305" s="66"/>
      <c r="RGL305" s="66"/>
      <c r="RGM305" s="66"/>
      <c r="RGN305" s="66"/>
      <c r="RGO305" s="66"/>
      <c r="RGP305" s="66"/>
      <c r="RGQ305" s="66"/>
      <c r="RGR305" s="66"/>
      <c r="RGS305" s="66"/>
      <c r="RGT305" s="66"/>
      <c r="RGU305" s="66"/>
      <c r="RGV305" s="66"/>
      <c r="RGW305" s="66"/>
      <c r="RGX305" s="66"/>
      <c r="RGY305" s="66"/>
      <c r="RGZ305" s="66"/>
      <c r="RHA305" s="66"/>
      <c r="RHB305" s="66"/>
      <c r="RHC305" s="66"/>
      <c r="RHD305" s="66"/>
      <c r="RHE305" s="66"/>
      <c r="RHF305" s="66"/>
      <c r="RHG305" s="66"/>
      <c r="RHH305" s="66"/>
      <c r="RHI305" s="66"/>
      <c r="RHJ305" s="66"/>
      <c r="RHK305" s="66"/>
      <c r="RHL305" s="66"/>
      <c r="RHM305" s="66"/>
      <c r="RHN305" s="66"/>
      <c r="RHO305" s="66"/>
      <c r="RHP305" s="66"/>
      <c r="RHQ305" s="66"/>
      <c r="RHR305" s="66"/>
      <c r="RHS305" s="66"/>
      <c r="RHT305" s="66"/>
      <c r="RHU305" s="66"/>
      <c r="RHV305" s="66"/>
      <c r="RHW305" s="66"/>
      <c r="RHX305" s="66"/>
      <c r="RHY305" s="66"/>
      <c r="RHZ305" s="66"/>
      <c r="RIA305" s="66"/>
      <c r="RIB305" s="66"/>
      <c r="RIC305" s="66"/>
      <c r="RID305" s="66"/>
      <c r="RIE305" s="66"/>
      <c r="RIF305" s="66"/>
      <c r="RIG305" s="66"/>
      <c r="RIH305" s="66"/>
      <c r="RII305" s="66"/>
      <c r="RIJ305" s="66"/>
      <c r="RIK305" s="66"/>
      <c r="RIL305" s="66"/>
      <c r="RIM305" s="66"/>
      <c r="RIN305" s="66"/>
      <c r="RIO305" s="66"/>
      <c r="RIP305" s="66"/>
      <c r="RIQ305" s="66"/>
      <c r="RIR305" s="66"/>
      <c r="RIS305" s="66"/>
      <c r="RIT305" s="66"/>
      <c r="RIU305" s="66"/>
      <c r="RIV305" s="66"/>
      <c r="RIW305" s="66"/>
      <c r="RIX305" s="66"/>
      <c r="RIY305" s="66"/>
      <c r="RIZ305" s="66"/>
      <c r="RJA305" s="66"/>
      <c r="RJB305" s="66"/>
      <c r="RJC305" s="66"/>
      <c r="RJD305" s="66"/>
      <c r="RJE305" s="66"/>
      <c r="RJF305" s="66"/>
      <c r="RJG305" s="66"/>
      <c r="RJH305" s="66"/>
      <c r="RJI305" s="66"/>
      <c r="RJJ305" s="66"/>
      <c r="RJK305" s="66"/>
      <c r="RJL305" s="66"/>
      <c r="RJM305" s="66"/>
      <c r="RJN305" s="66"/>
      <c r="RJO305" s="66"/>
      <c r="RJP305" s="66"/>
      <c r="RJQ305" s="66"/>
      <c r="RJR305" s="66"/>
      <c r="RJS305" s="66"/>
      <c r="RJT305" s="66"/>
      <c r="RJU305" s="66"/>
      <c r="RJV305" s="66"/>
      <c r="RJW305" s="66"/>
      <c r="RJX305" s="66"/>
      <c r="RJY305" s="66"/>
      <c r="RJZ305" s="66"/>
      <c r="RKA305" s="66"/>
      <c r="RKB305" s="66"/>
      <c r="RKC305" s="66"/>
      <c r="RKD305" s="66"/>
      <c r="RKE305" s="66"/>
      <c r="RKF305" s="66"/>
      <c r="RKG305" s="66"/>
      <c r="RKH305" s="66"/>
      <c r="RKI305" s="66"/>
      <c r="RKJ305" s="66"/>
      <c r="RKK305" s="66"/>
      <c r="RKL305" s="66"/>
      <c r="RKM305" s="66"/>
      <c r="RKN305" s="66"/>
      <c r="RKO305" s="66"/>
      <c r="RKP305" s="66"/>
      <c r="RKQ305" s="66"/>
      <c r="RKR305" s="66"/>
      <c r="RKS305" s="66"/>
      <c r="RKT305" s="66"/>
      <c r="RKU305" s="66"/>
      <c r="RKV305" s="66"/>
      <c r="RKW305" s="66"/>
      <c r="RKX305" s="66"/>
      <c r="RKY305" s="66"/>
      <c r="RKZ305" s="66"/>
      <c r="RLA305" s="66"/>
      <c r="RLB305" s="66"/>
      <c r="RLC305" s="66"/>
      <c r="RLD305" s="66"/>
      <c r="RLE305" s="66"/>
      <c r="RLF305" s="66"/>
      <c r="RLG305" s="66"/>
      <c r="RLH305" s="66"/>
      <c r="RLI305" s="66"/>
      <c r="RLJ305" s="66"/>
      <c r="RLK305" s="66"/>
      <c r="RLL305" s="66"/>
      <c r="RLM305" s="66"/>
      <c r="RLN305" s="66"/>
      <c r="RLO305" s="66"/>
      <c r="RLP305" s="66"/>
      <c r="RLQ305" s="66"/>
      <c r="RLR305" s="66"/>
      <c r="RLS305" s="66"/>
      <c r="RLT305" s="66"/>
      <c r="RLU305" s="66"/>
      <c r="RLV305" s="66"/>
      <c r="RLW305" s="66"/>
      <c r="RLX305" s="66"/>
      <c r="RLY305" s="66"/>
      <c r="RLZ305" s="66"/>
      <c r="RMA305" s="66"/>
      <c r="RMB305" s="66"/>
      <c r="RMC305" s="66"/>
      <c r="RMD305" s="66"/>
      <c r="RME305" s="66"/>
      <c r="RMF305" s="66"/>
      <c r="RMG305" s="66"/>
      <c r="RMH305" s="66"/>
      <c r="RMI305" s="66"/>
      <c r="RMJ305" s="66"/>
      <c r="RMK305" s="66"/>
      <c r="RML305" s="66"/>
      <c r="RMM305" s="66"/>
      <c r="RMN305" s="66"/>
      <c r="RMO305" s="66"/>
      <c r="RMP305" s="66"/>
      <c r="RMQ305" s="66"/>
      <c r="RMR305" s="66"/>
      <c r="RMS305" s="66"/>
      <c r="RMT305" s="66"/>
      <c r="RMU305" s="66"/>
      <c r="RMV305" s="66"/>
      <c r="RMW305" s="66"/>
      <c r="RMX305" s="66"/>
      <c r="RMY305" s="66"/>
      <c r="RMZ305" s="66"/>
      <c r="RNA305" s="66"/>
      <c r="RNB305" s="66"/>
      <c r="RNC305" s="66"/>
      <c r="RND305" s="66"/>
      <c r="RNE305" s="66"/>
      <c r="RNF305" s="66"/>
      <c r="RNG305" s="66"/>
      <c r="RNH305" s="66"/>
      <c r="RNI305" s="66"/>
      <c r="RNJ305" s="66"/>
      <c r="RNK305" s="66"/>
      <c r="RNL305" s="66"/>
      <c r="RNM305" s="66"/>
      <c r="RNN305" s="66"/>
      <c r="RNO305" s="66"/>
      <c r="RNP305" s="66"/>
      <c r="RNQ305" s="66"/>
      <c r="RNR305" s="66"/>
      <c r="RNS305" s="66"/>
      <c r="RNT305" s="66"/>
      <c r="RNU305" s="66"/>
      <c r="RNV305" s="66"/>
      <c r="RNW305" s="66"/>
      <c r="RNX305" s="66"/>
      <c r="RNY305" s="66"/>
      <c r="RNZ305" s="66"/>
      <c r="ROA305" s="66"/>
      <c r="ROB305" s="66"/>
      <c r="ROC305" s="66"/>
      <c r="ROD305" s="66"/>
      <c r="ROE305" s="66"/>
      <c r="ROF305" s="66"/>
      <c r="ROG305" s="66"/>
      <c r="ROH305" s="66"/>
      <c r="ROI305" s="66"/>
      <c r="ROJ305" s="66"/>
      <c r="ROK305" s="66"/>
      <c r="ROL305" s="66"/>
      <c r="ROM305" s="66"/>
      <c r="RON305" s="66"/>
      <c r="ROO305" s="66"/>
      <c r="ROP305" s="66"/>
      <c r="ROQ305" s="66"/>
      <c r="ROR305" s="66"/>
      <c r="ROS305" s="66"/>
      <c r="ROT305" s="66"/>
      <c r="ROU305" s="66"/>
      <c r="ROV305" s="66"/>
      <c r="ROW305" s="66"/>
      <c r="ROX305" s="66"/>
      <c r="ROY305" s="66"/>
      <c r="ROZ305" s="66"/>
      <c r="RPA305" s="66"/>
      <c r="RPB305" s="66"/>
      <c r="RPC305" s="66"/>
      <c r="RPD305" s="66"/>
      <c r="RPE305" s="66"/>
      <c r="RPF305" s="66"/>
      <c r="RPG305" s="66"/>
      <c r="RPH305" s="66"/>
      <c r="RPI305" s="66"/>
      <c r="RPJ305" s="66"/>
      <c r="RPK305" s="66"/>
      <c r="RPL305" s="66"/>
      <c r="RPM305" s="66"/>
      <c r="RPN305" s="66"/>
      <c r="RPO305" s="66"/>
      <c r="RPP305" s="66"/>
      <c r="RPQ305" s="66"/>
      <c r="RPR305" s="66"/>
      <c r="RPS305" s="66"/>
      <c r="RPT305" s="66"/>
      <c r="RPU305" s="66"/>
      <c r="RPV305" s="66"/>
      <c r="RPW305" s="66"/>
      <c r="RPX305" s="66"/>
      <c r="RPY305" s="66"/>
      <c r="RPZ305" s="66"/>
      <c r="RQA305" s="66"/>
      <c r="RQB305" s="66"/>
      <c r="RQC305" s="66"/>
      <c r="RQD305" s="66"/>
      <c r="RQE305" s="66"/>
      <c r="RQF305" s="66"/>
      <c r="RQG305" s="66"/>
      <c r="RQH305" s="66"/>
      <c r="RQI305" s="66"/>
      <c r="RQJ305" s="66"/>
      <c r="RQK305" s="66"/>
      <c r="RQL305" s="66"/>
      <c r="RQM305" s="66"/>
      <c r="RQN305" s="66"/>
      <c r="RQO305" s="66"/>
      <c r="RQP305" s="66"/>
      <c r="RQQ305" s="66"/>
      <c r="RQR305" s="66"/>
      <c r="RQS305" s="66"/>
      <c r="RQT305" s="66"/>
      <c r="RQU305" s="66"/>
      <c r="RQV305" s="66"/>
      <c r="RQW305" s="66"/>
      <c r="RQX305" s="66"/>
      <c r="RQY305" s="66"/>
      <c r="RQZ305" s="66"/>
      <c r="RRA305" s="66"/>
      <c r="RRB305" s="66"/>
      <c r="RRC305" s="66"/>
      <c r="RRD305" s="66"/>
      <c r="RRE305" s="66"/>
      <c r="RRF305" s="66"/>
      <c r="RRG305" s="66"/>
      <c r="RRH305" s="66"/>
      <c r="RRI305" s="66"/>
      <c r="RRJ305" s="66"/>
      <c r="RRK305" s="66"/>
      <c r="RRL305" s="66"/>
      <c r="RRM305" s="66"/>
      <c r="RRN305" s="66"/>
      <c r="RRO305" s="66"/>
      <c r="RRP305" s="66"/>
      <c r="RRQ305" s="66"/>
      <c r="RRR305" s="66"/>
      <c r="RRS305" s="66"/>
      <c r="RRT305" s="66"/>
      <c r="RRU305" s="66"/>
      <c r="RRV305" s="66"/>
      <c r="RRW305" s="66"/>
      <c r="RRX305" s="66"/>
      <c r="RRY305" s="66"/>
      <c r="RRZ305" s="66"/>
      <c r="RSA305" s="66"/>
      <c r="RSB305" s="66"/>
      <c r="RSC305" s="66"/>
      <c r="RSD305" s="66"/>
      <c r="RSE305" s="66"/>
      <c r="RSF305" s="66"/>
      <c r="RSG305" s="66"/>
      <c r="RSH305" s="66"/>
      <c r="RSI305" s="66"/>
      <c r="RSJ305" s="66"/>
      <c r="RSK305" s="66"/>
      <c r="RSL305" s="66"/>
      <c r="RSM305" s="66"/>
      <c r="RSN305" s="66"/>
      <c r="RSO305" s="66"/>
      <c r="RSP305" s="66"/>
      <c r="RSQ305" s="66"/>
      <c r="RSR305" s="66"/>
      <c r="RSS305" s="66"/>
      <c r="RST305" s="66"/>
      <c r="RSU305" s="66"/>
      <c r="RSV305" s="66"/>
      <c r="RSW305" s="66"/>
      <c r="RSX305" s="66"/>
      <c r="RSY305" s="66"/>
      <c r="RSZ305" s="66"/>
      <c r="RTA305" s="66"/>
      <c r="RTB305" s="66"/>
      <c r="RTC305" s="66"/>
      <c r="RTD305" s="66"/>
      <c r="RTE305" s="66"/>
      <c r="RTF305" s="66"/>
      <c r="RTG305" s="66"/>
      <c r="RTH305" s="66"/>
      <c r="RTI305" s="66"/>
      <c r="RTJ305" s="66"/>
      <c r="RTK305" s="66"/>
      <c r="RTL305" s="66"/>
      <c r="RTM305" s="66"/>
      <c r="RTN305" s="66"/>
      <c r="RTO305" s="66"/>
      <c r="RTP305" s="66"/>
      <c r="RTQ305" s="66"/>
      <c r="RTR305" s="66"/>
      <c r="RTS305" s="66"/>
      <c r="RTT305" s="66"/>
      <c r="RTU305" s="66"/>
      <c r="RTV305" s="66"/>
      <c r="RTW305" s="66"/>
      <c r="RTX305" s="66"/>
      <c r="RTY305" s="66"/>
      <c r="RTZ305" s="66"/>
      <c r="RUA305" s="66"/>
      <c r="RUB305" s="66"/>
      <c r="RUC305" s="66"/>
      <c r="RUD305" s="66"/>
      <c r="RUE305" s="66"/>
      <c r="RUF305" s="66"/>
      <c r="RUG305" s="66"/>
      <c r="RUH305" s="66"/>
      <c r="RUI305" s="66"/>
      <c r="RUJ305" s="66"/>
      <c r="RUK305" s="66"/>
      <c r="RUL305" s="66"/>
      <c r="RUM305" s="66"/>
      <c r="RUN305" s="66"/>
      <c r="RUO305" s="66"/>
      <c r="RUP305" s="66"/>
      <c r="RUQ305" s="66"/>
      <c r="RUR305" s="66"/>
      <c r="RUS305" s="66"/>
      <c r="RUT305" s="66"/>
      <c r="RUU305" s="66"/>
      <c r="RUV305" s="66"/>
      <c r="RUW305" s="66"/>
      <c r="RUX305" s="66"/>
      <c r="RUY305" s="66"/>
      <c r="RUZ305" s="66"/>
      <c r="RVA305" s="66"/>
      <c r="RVB305" s="66"/>
      <c r="RVC305" s="66"/>
      <c r="RVD305" s="66"/>
      <c r="RVE305" s="66"/>
      <c r="RVF305" s="66"/>
      <c r="RVG305" s="66"/>
      <c r="RVH305" s="66"/>
      <c r="RVI305" s="66"/>
      <c r="RVJ305" s="66"/>
      <c r="RVK305" s="66"/>
      <c r="RVL305" s="66"/>
      <c r="RVM305" s="66"/>
      <c r="RVN305" s="66"/>
      <c r="RVO305" s="66"/>
      <c r="RVP305" s="66"/>
      <c r="RVQ305" s="66"/>
      <c r="RVR305" s="66"/>
      <c r="RVS305" s="66"/>
      <c r="RVT305" s="66"/>
      <c r="RVU305" s="66"/>
      <c r="RVV305" s="66"/>
      <c r="RVW305" s="66"/>
      <c r="RVX305" s="66"/>
      <c r="RVY305" s="66"/>
      <c r="RVZ305" s="66"/>
      <c r="RWA305" s="66"/>
      <c r="RWB305" s="66"/>
      <c r="RWC305" s="66"/>
      <c r="RWD305" s="66"/>
      <c r="RWE305" s="66"/>
      <c r="RWF305" s="66"/>
      <c r="RWG305" s="66"/>
      <c r="RWH305" s="66"/>
      <c r="RWI305" s="66"/>
      <c r="RWJ305" s="66"/>
      <c r="RWK305" s="66"/>
      <c r="RWL305" s="66"/>
      <c r="RWM305" s="66"/>
      <c r="RWN305" s="66"/>
      <c r="RWO305" s="66"/>
      <c r="RWP305" s="66"/>
      <c r="RWQ305" s="66"/>
      <c r="RWR305" s="66"/>
      <c r="RWS305" s="66"/>
      <c r="RWT305" s="66"/>
      <c r="RWU305" s="66"/>
      <c r="RWV305" s="66"/>
      <c r="RWW305" s="66"/>
      <c r="RWX305" s="66"/>
      <c r="RWY305" s="66"/>
      <c r="RWZ305" s="66"/>
      <c r="RXA305" s="66"/>
      <c r="RXB305" s="66"/>
      <c r="RXC305" s="66"/>
      <c r="RXD305" s="66"/>
      <c r="RXE305" s="66"/>
      <c r="RXF305" s="66"/>
      <c r="RXG305" s="66"/>
      <c r="RXH305" s="66"/>
      <c r="RXI305" s="66"/>
      <c r="RXJ305" s="66"/>
      <c r="RXK305" s="66"/>
      <c r="RXL305" s="66"/>
      <c r="RXM305" s="66"/>
      <c r="RXN305" s="66"/>
      <c r="RXO305" s="66"/>
      <c r="RXP305" s="66"/>
      <c r="RXQ305" s="66"/>
      <c r="RXR305" s="66"/>
      <c r="RXS305" s="66"/>
      <c r="RXT305" s="66"/>
      <c r="RXU305" s="66"/>
      <c r="RXV305" s="66"/>
      <c r="RXW305" s="66"/>
      <c r="RXX305" s="66"/>
      <c r="RXY305" s="66"/>
      <c r="RXZ305" s="66"/>
      <c r="RYA305" s="66"/>
      <c r="RYB305" s="66"/>
      <c r="RYC305" s="66"/>
      <c r="RYD305" s="66"/>
      <c r="RYE305" s="66"/>
      <c r="RYF305" s="66"/>
      <c r="RYG305" s="66"/>
      <c r="RYH305" s="66"/>
      <c r="RYI305" s="66"/>
      <c r="RYJ305" s="66"/>
      <c r="RYK305" s="66"/>
      <c r="RYL305" s="66"/>
      <c r="RYM305" s="66"/>
      <c r="RYN305" s="66"/>
      <c r="RYO305" s="66"/>
      <c r="RYP305" s="66"/>
      <c r="RYQ305" s="66"/>
      <c r="RYR305" s="66"/>
      <c r="RYS305" s="66"/>
      <c r="RYT305" s="66"/>
      <c r="RYU305" s="66"/>
      <c r="RYV305" s="66"/>
      <c r="RYW305" s="66"/>
      <c r="RYX305" s="66"/>
      <c r="RYY305" s="66"/>
      <c r="RYZ305" s="66"/>
      <c r="RZA305" s="66"/>
      <c r="RZB305" s="66"/>
      <c r="RZC305" s="66"/>
      <c r="RZD305" s="66"/>
      <c r="RZE305" s="66"/>
      <c r="RZF305" s="66"/>
      <c r="RZG305" s="66"/>
      <c r="RZH305" s="66"/>
      <c r="RZI305" s="66"/>
      <c r="RZJ305" s="66"/>
      <c r="RZK305" s="66"/>
      <c r="RZL305" s="66"/>
      <c r="RZM305" s="66"/>
      <c r="RZN305" s="66"/>
      <c r="RZO305" s="66"/>
      <c r="RZP305" s="66"/>
      <c r="RZQ305" s="66"/>
      <c r="RZR305" s="66"/>
      <c r="RZS305" s="66"/>
      <c r="RZT305" s="66"/>
      <c r="RZU305" s="66"/>
      <c r="RZV305" s="66"/>
      <c r="RZW305" s="66"/>
      <c r="RZX305" s="66"/>
      <c r="RZY305" s="66"/>
      <c r="RZZ305" s="66"/>
      <c r="SAA305" s="66"/>
      <c r="SAB305" s="66"/>
      <c r="SAC305" s="66"/>
      <c r="SAD305" s="66"/>
      <c r="SAE305" s="66"/>
      <c r="SAF305" s="66"/>
      <c r="SAG305" s="66"/>
      <c r="SAH305" s="66"/>
      <c r="SAI305" s="66"/>
      <c r="SAJ305" s="66"/>
      <c r="SAK305" s="66"/>
      <c r="SAL305" s="66"/>
      <c r="SAM305" s="66"/>
      <c r="SAN305" s="66"/>
      <c r="SAO305" s="66"/>
      <c r="SAP305" s="66"/>
      <c r="SAQ305" s="66"/>
      <c r="SAR305" s="66"/>
      <c r="SAS305" s="66"/>
      <c r="SAT305" s="66"/>
      <c r="SAU305" s="66"/>
      <c r="SAV305" s="66"/>
      <c r="SAW305" s="66"/>
      <c r="SAX305" s="66"/>
      <c r="SAY305" s="66"/>
      <c r="SAZ305" s="66"/>
      <c r="SBA305" s="66"/>
      <c r="SBB305" s="66"/>
      <c r="SBC305" s="66"/>
      <c r="SBD305" s="66"/>
      <c r="SBE305" s="66"/>
      <c r="SBF305" s="66"/>
      <c r="SBG305" s="66"/>
      <c r="SBH305" s="66"/>
      <c r="SBI305" s="66"/>
      <c r="SBJ305" s="66"/>
      <c r="SBK305" s="66"/>
      <c r="SBL305" s="66"/>
      <c r="SBM305" s="66"/>
      <c r="SBN305" s="66"/>
      <c r="SBO305" s="66"/>
      <c r="SBP305" s="66"/>
      <c r="SBQ305" s="66"/>
      <c r="SBR305" s="66"/>
      <c r="SBS305" s="66"/>
      <c r="SBT305" s="66"/>
      <c r="SBU305" s="66"/>
      <c r="SBV305" s="66"/>
      <c r="SBW305" s="66"/>
      <c r="SBX305" s="66"/>
      <c r="SBY305" s="66"/>
      <c r="SBZ305" s="66"/>
      <c r="SCA305" s="66"/>
      <c r="SCB305" s="66"/>
      <c r="SCC305" s="66"/>
      <c r="SCD305" s="66"/>
      <c r="SCE305" s="66"/>
      <c r="SCF305" s="66"/>
      <c r="SCG305" s="66"/>
      <c r="SCH305" s="66"/>
      <c r="SCI305" s="66"/>
      <c r="SCJ305" s="66"/>
      <c r="SCK305" s="66"/>
      <c r="SCL305" s="66"/>
      <c r="SCM305" s="66"/>
      <c r="SCN305" s="66"/>
      <c r="SCO305" s="66"/>
      <c r="SCP305" s="66"/>
      <c r="SCQ305" s="66"/>
      <c r="SCR305" s="66"/>
      <c r="SCS305" s="66"/>
      <c r="SCT305" s="66"/>
      <c r="SCU305" s="66"/>
      <c r="SCV305" s="66"/>
      <c r="SCW305" s="66"/>
      <c r="SCX305" s="66"/>
      <c r="SCY305" s="66"/>
      <c r="SCZ305" s="66"/>
      <c r="SDA305" s="66"/>
      <c r="SDB305" s="66"/>
      <c r="SDC305" s="66"/>
      <c r="SDD305" s="66"/>
      <c r="SDE305" s="66"/>
      <c r="SDF305" s="66"/>
      <c r="SDG305" s="66"/>
      <c r="SDH305" s="66"/>
      <c r="SDI305" s="66"/>
      <c r="SDJ305" s="66"/>
      <c r="SDK305" s="66"/>
      <c r="SDL305" s="66"/>
      <c r="SDM305" s="66"/>
      <c r="SDN305" s="66"/>
      <c r="SDO305" s="66"/>
      <c r="SDP305" s="66"/>
      <c r="SDQ305" s="66"/>
      <c r="SDR305" s="66"/>
      <c r="SDS305" s="66"/>
      <c r="SDT305" s="66"/>
      <c r="SDU305" s="66"/>
      <c r="SDV305" s="66"/>
      <c r="SDW305" s="66"/>
      <c r="SDX305" s="66"/>
      <c r="SDY305" s="66"/>
      <c r="SDZ305" s="66"/>
      <c r="SEA305" s="66"/>
      <c r="SEB305" s="66"/>
      <c r="SEC305" s="66"/>
      <c r="SED305" s="66"/>
      <c r="SEE305" s="66"/>
      <c r="SEF305" s="66"/>
      <c r="SEG305" s="66"/>
      <c r="SEH305" s="66"/>
      <c r="SEI305" s="66"/>
      <c r="SEJ305" s="66"/>
      <c r="SEK305" s="66"/>
      <c r="SEL305" s="66"/>
      <c r="SEM305" s="66"/>
      <c r="SEN305" s="66"/>
      <c r="SEO305" s="66"/>
      <c r="SEP305" s="66"/>
      <c r="SEQ305" s="66"/>
      <c r="SER305" s="66"/>
      <c r="SES305" s="66"/>
      <c r="SET305" s="66"/>
      <c r="SEU305" s="66"/>
      <c r="SEV305" s="66"/>
      <c r="SEW305" s="66"/>
      <c r="SEX305" s="66"/>
      <c r="SEY305" s="66"/>
      <c r="SEZ305" s="66"/>
      <c r="SFA305" s="66"/>
      <c r="SFB305" s="66"/>
      <c r="SFC305" s="66"/>
      <c r="SFD305" s="66"/>
      <c r="SFE305" s="66"/>
      <c r="SFF305" s="66"/>
      <c r="SFG305" s="66"/>
      <c r="SFH305" s="66"/>
      <c r="SFI305" s="66"/>
      <c r="SFJ305" s="66"/>
      <c r="SFK305" s="66"/>
      <c r="SFL305" s="66"/>
      <c r="SFM305" s="66"/>
      <c r="SFN305" s="66"/>
      <c r="SFO305" s="66"/>
      <c r="SFP305" s="66"/>
      <c r="SFQ305" s="66"/>
      <c r="SFR305" s="66"/>
      <c r="SFS305" s="66"/>
      <c r="SFT305" s="66"/>
      <c r="SFU305" s="66"/>
      <c r="SFV305" s="66"/>
      <c r="SFW305" s="66"/>
      <c r="SFX305" s="66"/>
      <c r="SFY305" s="66"/>
      <c r="SFZ305" s="66"/>
      <c r="SGA305" s="66"/>
      <c r="SGB305" s="66"/>
      <c r="SGC305" s="66"/>
      <c r="SGD305" s="66"/>
      <c r="SGE305" s="66"/>
      <c r="SGF305" s="66"/>
      <c r="SGG305" s="66"/>
      <c r="SGH305" s="66"/>
      <c r="SGI305" s="66"/>
      <c r="SGJ305" s="66"/>
      <c r="SGK305" s="66"/>
      <c r="SGL305" s="66"/>
      <c r="SGM305" s="66"/>
      <c r="SGN305" s="66"/>
      <c r="SGO305" s="66"/>
      <c r="SGP305" s="66"/>
      <c r="SGQ305" s="66"/>
      <c r="SGR305" s="66"/>
      <c r="SGS305" s="66"/>
      <c r="SGT305" s="66"/>
      <c r="SGU305" s="66"/>
      <c r="SGV305" s="66"/>
      <c r="SGW305" s="66"/>
      <c r="SGX305" s="66"/>
      <c r="SGY305" s="66"/>
      <c r="SGZ305" s="66"/>
      <c r="SHA305" s="66"/>
      <c r="SHB305" s="66"/>
      <c r="SHC305" s="66"/>
      <c r="SHD305" s="66"/>
      <c r="SHE305" s="66"/>
      <c r="SHF305" s="66"/>
      <c r="SHG305" s="66"/>
      <c r="SHH305" s="66"/>
      <c r="SHI305" s="66"/>
      <c r="SHJ305" s="66"/>
      <c r="SHK305" s="66"/>
      <c r="SHL305" s="66"/>
      <c r="SHM305" s="66"/>
      <c r="SHN305" s="66"/>
      <c r="SHO305" s="66"/>
      <c r="SHP305" s="66"/>
      <c r="SHQ305" s="66"/>
      <c r="SHR305" s="66"/>
      <c r="SHS305" s="66"/>
      <c r="SHT305" s="66"/>
      <c r="SHU305" s="66"/>
      <c r="SHV305" s="66"/>
      <c r="SHW305" s="66"/>
      <c r="SHX305" s="66"/>
      <c r="SHY305" s="66"/>
      <c r="SHZ305" s="66"/>
      <c r="SIA305" s="66"/>
      <c r="SIB305" s="66"/>
      <c r="SIC305" s="66"/>
      <c r="SID305" s="66"/>
      <c r="SIE305" s="66"/>
      <c r="SIF305" s="66"/>
      <c r="SIG305" s="66"/>
      <c r="SIH305" s="66"/>
      <c r="SII305" s="66"/>
      <c r="SIJ305" s="66"/>
      <c r="SIK305" s="66"/>
      <c r="SIL305" s="66"/>
      <c r="SIM305" s="66"/>
      <c r="SIN305" s="66"/>
      <c r="SIO305" s="66"/>
      <c r="SIP305" s="66"/>
      <c r="SIQ305" s="66"/>
      <c r="SIR305" s="66"/>
      <c r="SIS305" s="66"/>
      <c r="SIT305" s="66"/>
      <c r="SIU305" s="66"/>
      <c r="SIV305" s="66"/>
      <c r="SIW305" s="66"/>
      <c r="SIX305" s="66"/>
      <c r="SIY305" s="66"/>
      <c r="SIZ305" s="66"/>
      <c r="SJA305" s="66"/>
      <c r="SJB305" s="66"/>
      <c r="SJC305" s="66"/>
      <c r="SJD305" s="66"/>
      <c r="SJE305" s="66"/>
      <c r="SJF305" s="66"/>
      <c r="SJG305" s="66"/>
      <c r="SJH305" s="66"/>
      <c r="SJI305" s="66"/>
      <c r="SJJ305" s="66"/>
      <c r="SJK305" s="66"/>
      <c r="SJL305" s="66"/>
      <c r="SJM305" s="66"/>
      <c r="SJN305" s="66"/>
      <c r="SJO305" s="66"/>
      <c r="SJP305" s="66"/>
      <c r="SJQ305" s="66"/>
      <c r="SJR305" s="66"/>
      <c r="SJS305" s="66"/>
      <c r="SJT305" s="66"/>
      <c r="SJU305" s="66"/>
      <c r="SJV305" s="66"/>
      <c r="SJW305" s="66"/>
      <c r="SJX305" s="66"/>
      <c r="SJY305" s="66"/>
      <c r="SJZ305" s="66"/>
      <c r="SKA305" s="66"/>
      <c r="SKB305" s="66"/>
      <c r="SKC305" s="66"/>
      <c r="SKD305" s="66"/>
      <c r="SKE305" s="66"/>
      <c r="SKF305" s="66"/>
      <c r="SKG305" s="66"/>
      <c r="SKH305" s="66"/>
      <c r="SKI305" s="66"/>
      <c r="SKJ305" s="66"/>
      <c r="SKK305" s="66"/>
      <c r="SKL305" s="66"/>
      <c r="SKM305" s="66"/>
      <c r="SKN305" s="66"/>
      <c r="SKO305" s="66"/>
      <c r="SKP305" s="66"/>
      <c r="SKQ305" s="66"/>
      <c r="SKR305" s="66"/>
      <c r="SKS305" s="66"/>
      <c r="SKT305" s="66"/>
      <c r="SKU305" s="66"/>
      <c r="SKV305" s="66"/>
      <c r="SKW305" s="66"/>
      <c r="SKX305" s="66"/>
      <c r="SKY305" s="66"/>
      <c r="SKZ305" s="66"/>
      <c r="SLA305" s="66"/>
      <c r="SLB305" s="66"/>
      <c r="SLC305" s="66"/>
      <c r="SLD305" s="66"/>
      <c r="SLE305" s="66"/>
      <c r="SLF305" s="66"/>
      <c r="SLG305" s="66"/>
      <c r="SLH305" s="66"/>
      <c r="SLI305" s="66"/>
      <c r="SLJ305" s="66"/>
      <c r="SLK305" s="66"/>
      <c r="SLL305" s="66"/>
      <c r="SLM305" s="66"/>
      <c r="SLN305" s="66"/>
      <c r="SLO305" s="66"/>
      <c r="SLP305" s="66"/>
      <c r="SLQ305" s="66"/>
      <c r="SLR305" s="66"/>
      <c r="SLS305" s="66"/>
      <c r="SLT305" s="66"/>
      <c r="SLU305" s="66"/>
      <c r="SLV305" s="66"/>
      <c r="SLW305" s="66"/>
      <c r="SLX305" s="66"/>
      <c r="SLY305" s="66"/>
      <c r="SLZ305" s="66"/>
      <c r="SMA305" s="66"/>
      <c r="SMB305" s="66"/>
      <c r="SMC305" s="66"/>
      <c r="SMD305" s="66"/>
      <c r="SME305" s="66"/>
      <c r="SMF305" s="66"/>
      <c r="SMG305" s="66"/>
      <c r="SMH305" s="66"/>
      <c r="SMI305" s="66"/>
      <c r="SMJ305" s="66"/>
      <c r="SMK305" s="66"/>
      <c r="SML305" s="66"/>
      <c r="SMM305" s="66"/>
      <c r="SMN305" s="66"/>
      <c r="SMO305" s="66"/>
      <c r="SMP305" s="66"/>
      <c r="SMQ305" s="66"/>
      <c r="SMR305" s="66"/>
      <c r="SMS305" s="66"/>
      <c r="SMT305" s="66"/>
      <c r="SMU305" s="66"/>
      <c r="SMV305" s="66"/>
      <c r="SMW305" s="66"/>
      <c r="SMX305" s="66"/>
      <c r="SMY305" s="66"/>
      <c r="SMZ305" s="66"/>
      <c r="SNA305" s="66"/>
      <c r="SNB305" s="66"/>
      <c r="SNC305" s="66"/>
      <c r="SND305" s="66"/>
      <c r="SNE305" s="66"/>
      <c r="SNF305" s="66"/>
      <c r="SNG305" s="66"/>
      <c r="SNH305" s="66"/>
      <c r="SNI305" s="66"/>
      <c r="SNJ305" s="66"/>
      <c r="SNK305" s="66"/>
      <c r="SNL305" s="66"/>
      <c r="SNM305" s="66"/>
      <c r="SNN305" s="66"/>
      <c r="SNO305" s="66"/>
      <c r="SNP305" s="66"/>
      <c r="SNQ305" s="66"/>
      <c r="SNR305" s="66"/>
      <c r="SNS305" s="66"/>
      <c r="SNT305" s="66"/>
      <c r="SNU305" s="66"/>
      <c r="SNV305" s="66"/>
      <c r="SNW305" s="66"/>
      <c r="SNX305" s="66"/>
      <c r="SNY305" s="66"/>
      <c r="SNZ305" s="66"/>
      <c r="SOA305" s="66"/>
      <c r="SOB305" s="66"/>
      <c r="SOC305" s="66"/>
      <c r="SOD305" s="66"/>
      <c r="SOE305" s="66"/>
      <c r="SOF305" s="66"/>
      <c r="SOG305" s="66"/>
      <c r="SOH305" s="66"/>
      <c r="SOI305" s="66"/>
      <c r="SOJ305" s="66"/>
      <c r="SOK305" s="66"/>
      <c r="SOL305" s="66"/>
      <c r="SOM305" s="66"/>
      <c r="SON305" s="66"/>
      <c r="SOO305" s="66"/>
      <c r="SOP305" s="66"/>
      <c r="SOQ305" s="66"/>
      <c r="SOR305" s="66"/>
      <c r="SOS305" s="66"/>
      <c r="SOT305" s="66"/>
      <c r="SOU305" s="66"/>
      <c r="SOV305" s="66"/>
      <c r="SOW305" s="66"/>
      <c r="SOX305" s="66"/>
      <c r="SOY305" s="66"/>
      <c r="SOZ305" s="66"/>
      <c r="SPA305" s="66"/>
      <c r="SPB305" s="66"/>
      <c r="SPC305" s="66"/>
      <c r="SPD305" s="66"/>
      <c r="SPE305" s="66"/>
      <c r="SPF305" s="66"/>
      <c r="SPG305" s="66"/>
      <c r="SPH305" s="66"/>
      <c r="SPI305" s="66"/>
      <c r="SPJ305" s="66"/>
      <c r="SPK305" s="66"/>
      <c r="SPL305" s="66"/>
      <c r="SPM305" s="66"/>
      <c r="SPN305" s="66"/>
      <c r="SPO305" s="66"/>
      <c r="SPP305" s="66"/>
      <c r="SPQ305" s="66"/>
      <c r="SPR305" s="66"/>
      <c r="SPS305" s="66"/>
      <c r="SPT305" s="66"/>
      <c r="SPU305" s="66"/>
      <c r="SPV305" s="66"/>
      <c r="SPW305" s="66"/>
      <c r="SPX305" s="66"/>
      <c r="SPY305" s="66"/>
      <c r="SPZ305" s="66"/>
      <c r="SQA305" s="66"/>
      <c r="SQB305" s="66"/>
      <c r="SQC305" s="66"/>
      <c r="SQD305" s="66"/>
      <c r="SQE305" s="66"/>
      <c r="SQF305" s="66"/>
      <c r="SQG305" s="66"/>
      <c r="SQH305" s="66"/>
      <c r="SQI305" s="66"/>
      <c r="SQJ305" s="66"/>
      <c r="SQK305" s="66"/>
      <c r="SQL305" s="66"/>
      <c r="SQM305" s="66"/>
      <c r="SQN305" s="66"/>
      <c r="SQO305" s="66"/>
      <c r="SQP305" s="66"/>
      <c r="SQQ305" s="66"/>
      <c r="SQR305" s="66"/>
      <c r="SQS305" s="66"/>
      <c r="SQT305" s="66"/>
      <c r="SQU305" s="66"/>
      <c r="SQV305" s="66"/>
      <c r="SQW305" s="66"/>
      <c r="SQX305" s="66"/>
      <c r="SQY305" s="66"/>
      <c r="SQZ305" s="66"/>
      <c r="SRA305" s="66"/>
      <c r="SRB305" s="66"/>
      <c r="SRC305" s="66"/>
      <c r="SRD305" s="66"/>
      <c r="SRE305" s="66"/>
      <c r="SRF305" s="66"/>
      <c r="SRG305" s="66"/>
      <c r="SRH305" s="66"/>
      <c r="SRI305" s="66"/>
      <c r="SRJ305" s="66"/>
      <c r="SRK305" s="66"/>
      <c r="SRL305" s="66"/>
      <c r="SRM305" s="66"/>
      <c r="SRN305" s="66"/>
      <c r="SRO305" s="66"/>
      <c r="SRP305" s="66"/>
      <c r="SRQ305" s="66"/>
      <c r="SRR305" s="66"/>
      <c r="SRS305" s="66"/>
      <c r="SRT305" s="66"/>
      <c r="SRU305" s="66"/>
      <c r="SRV305" s="66"/>
      <c r="SRW305" s="66"/>
      <c r="SRX305" s="66"/>
      <c r="SRY305" s="66"/>
      <c r="SRZ305" s="66"/>
      <c r="SSA305" s="66"/>
      <c r="SSB305" s="66"/>
      <c r="SSC305" s="66"/>
      <c r="SSD305" s="66"/>
      <c r="SSE305" s="66"/>
      <c r="SSF305" s="66"/>
      <c r="SSG305" s="66"/>
      <c r="SSH305" s="66"/>
      <c r="SSI305" s="66"/>
      <c r="SSJ305" s="66"/>
      <c r="SSK305" s="66"/>
      <c r="SSL305" s="66"/>
      <c r="SSM305" s="66"/>
      <c r="SSN305" s="66"/>
      <c r="SSO305" s="66"/>
      <c r="SSP305" s="66"/>
      <c r="SSQ305" s="66"/>
      <c r="SSR305" s="66"/>
      <c r="SSS305" s="66"/>
      <c r="SST305" s="66"/>
      <c r="SSU305" s="66"/>
      <c r="SSV305" s="66"/>
      <c r="SSW305" s="66"/>
      <c r="SSX305" s="66"/>
      <c r="SSY305" s="66"/>
      <c r="SSZ305" s="66"/>
      <c r="STA305" s="66"/>
      <c r="STB305" s="66"/>
      <c r="STC305" s="66"/>
      <c r="STD305" s="66"/>
      <c r="STE305" s="66"/>
      <c r="STF305" s="66"/>
      <c r="STG305" s="66"/>
      <c r="STH305" s="66"/>
      <c r="STI305" s="66"/>
      <c r="STJ305" s="66"/>
      <c r="STK305" s="66"/>
      <c r="STL305" s="66"/>
      <c r="STM305" s="66"/>
      <c r="STN305" s="66"/>
      <c r="STO305" s="66"/>
      <c r="STP305" s="66"/>
      <c r="STQ305" s="66"/>
      <c r="STR305" s="66"/>
      <c r="STS305" s="66"/>
      <c r="STT305" s="66"/>
      <c r="STU305" s="66"/>
      <c r="STV305" s="66"/>
      <c r="STW305" s="66"/>
      <c r="STX305" s="66"/>
      <c r="STY305" s="66"/>
      <c r="STZ305" s="66"/>
      <c r="SUA305" s="66"/>
      <c r="SUB305" s="66"/>
      <c r="SUC305" s="66"/>
      <c r="SUD305" s="66"/>
      <c r="SUE305" s="66"/>
      <c r="SUF305" s="66"/>
      <c r="SUG305" s="66"/>
      <c r="SUH305" s="66"/>
      <c r="SUI305" s="66"/>
      <c r="SUJ305" s="66"/>
      <c r="SUK305" s="66"/>
      <c r="SUL305" s="66"/>
      <c r="SUM305" s="66"/>
      <c r="SUN305" s="66"/>
      <c r="SUO305" s="66"/>
      <c r="SUP305" s="66"/>
      <c r="SUQ305" s="66"/>
      <c r="SUR305" s="66"/>
      <c r="SUS305" s="66"/>
      <c r="SUT305" s="66"/>
      <c r="SUU305" s="66"/>
      <c r="SUV305" s="66"/>
      <c r="SUW305" s="66"/>
      <c r="SUX305" s="66"/>
      <c r="SUY305" s="66"/>
      <c r="SUZ305" s="66"/>
      <c r="SVA305" s="66"/>
      <c r="SVB305" s="66"/>
      <c r="SVC305" s="66"/>
      <c r="SVD305" s="66"/>
      <c r="SVE305" s="66"/>
      <c r="SVF305" s="66"/>
      <c r="SVG305" s="66"/>
      <c r="SVH305" s="66"/>
      <c r="SVI305" s="66"/>
      <c r="SVJ305" s="66"/>
      <c r="SVK305" s="66"/>
      <c r="SVL305" s="66"/>
      <c r="SVM305" s="66"/>
      <c r="SVN305" s="66"/>
      <c r="SVO305" s="66"/>
      <c r="SVP305" s="66"/>
      <c r="SVQ305" s="66"/>
      <c r="SVR305" s="66"/>
      <c r="SVS305" s="66"/>
      <c r="SVT305" s="66"/>
      <c r="SVU305" s="66"/>
      <c r="SVV305" s="66"/>
      <c r="SVW305" s="66"/>
      <c r="SVX305" s="66"/>
      <c r="SVY305" s="66"/>
      <c r="SVZ305" s="66"/>
      <c r="SWA305" s="66"/>
      <c r="SWB305" s="66"/>
      <c r="SWC305" s="66"/>
      <c r="SWD305" s="66"/>
      <c r="SWE305" s="66"/>
      <c r="SWF305" s="66"/>
      <c r="SWG305" s="66"/>
      <c r="SWH305" s="66"/>
      <c r="SWI305" s="66"/>
      <c r="SWJ305" s="66"/>
      <c r="SWK305" s="66"/>
      <c r="SWL305" s="66"/>
      <c r="SWM305" s="66"/>
      <c r="SWN305" s="66"/>
      <c r="SWO305" s="66"/>
      <c r="SWP305" s="66"/>
      <c r="SWQ305" s="66"/>
      <c r="SWR305" s="66"/>
      <c r="SWS305" s="66"/>
      <c r="SWT305" s="66"/>
      <c r="SWU305" s="66"/>
      <c r="SWV305" s="66"/>
      <c r="SWW305" s="66"/>
      <c r="SWX305" s="66"/>
      <c r="SWY305" s="66"/>
      <c r="SWZ305" s="66"/>
      <c r="SXA305" s="66"/>
      <c r="SXB305" s="66"/>
      <c r="SXC305" s="66"/>
      <c r="SXD305" s="66"/>
      <c r="SXE305" s="66"/>
      <c r="SXF305" s="66"/>
      <c r="SXG305" s="66"/>
      <c r="SXH305" s="66"/>
      <c r="SXI305" s="66"/>
      <c r="SXJ305" s="66"/>
      <c r="SXK305" s="66"/>
      <c r="SXL305" s="66"/>
      <c r="SXM305" s="66"/>
      <c r="SXN305" s="66"/>
      <c r="SXO305" s="66"/>
      <c r="SXP305" s="66"/>
      <c r="SXQ305" s="66"/>
      <c r="SXR305" s="66"/>
      <c r="SXS305" s="66"/>
      <c r="SXT305" s="66"/>
      <c r="SXU305" s="66"/>
      <c r="SXV305" s="66"/>
      <c r="SXW305" s="66"/>
      <c r="SXX305" s="66"/>
      <c r="SXY305" s="66"/>
      <c r="SXZ305" s="66"/>
      <c r="SYA305" s="66"/>
      <c r="SYB305" s="66"/>
      <c r="SYC305" s="66"/>
      <c r="SYD305" s="66"/>
      <c r="SYE305" s="66"/>
      <c r="SYF305" s="66"/>
      <c r="SYG305" s="66"/>
      <c r="SYH305" s="66"/>
      <c r="SYI305" s="66"/>
      <c r="SYJ305" s="66"/>
      <c r="SYK305" s="66"/>
      <c r="SYL305" s="66"/>
      <c r="SYM305" s="66"/>
      <c r="SYN305" s="66"/>
      <c r="SYO305" s="66"/>
      <c r="SYP305" s="66"/>
      <c r="SYQ305" s="66"/>
      <c r="SYR305" s="66"/>
      <c r="SYS305" s="66"/>
      <c r="SYT305" s="66"/>
      <c r="SYU305" s="66"/>
      <c r="SYV305" s="66"/>
      <c r="SYW305" s="66"/>
      <c r="SYX305" s="66"/>
      <c r="SYY305" s="66"/>
      <c r="SYZ305" s="66"/>
      <c r="SZA305" s="66"/>
      <c r="SZB305" s="66"/>
      <c r="SZC305" s="66"/>
      <c r="SZD305" s="66"/>
      <c r="SZE305" s="66"/>
      <c r="SZF305" s="66"/>
      <c r="SZG305" s="66"/>
      <c r="SZH305" s="66"/>
      <c r="SZI305" s="66"/>
      <c r="SZJ305" s="66"/>
      <c r="SZK305" s="66"/>
      <c r="SZL305" s="66"/>
      <c r="SZM305" s="66"/>
      <c r="SZN305" s="66"/>
      <c r="SZO305" s="66"/>
      <c r="SZP305" s="66"/>
      <c r="SZQ305" s="66"/>
      <c r="SZR305" s="66"/>
      <c r="SZS305" s="66"/>
      <c r="SZT305" s="66"/>
      <c r="SZU305" s="66"/>
      <c r="SZV305" s="66"/>
      <c r="SZW305" s="66"/>
      <c r="SZX305" s="66"/>
      <c r="SZY305" s="66"/>
      <c r="SZZ305" s="66"/>
      <c r="TAA305" s="66"/>
      <c r="TAB305" s="66"/>
      <c r="TAC305" s="66"/>
      <c r="TAD305" s="66"/>
      <c r="TAE305" s="66"/>
      <c r="TAF305" s="66"/>
      <c r="TAG305" s="66"/>
      <c r="TAH305" s="66"/>
      <c r="TAI305" s="66"/>
      <c r="TAJ305" s="66"/>
      <c r="TAK305" s="66"/>
      <c r="TAL305" s="66"/>
      <c r="TAM305" s="66"/>
      <c r="TAN305" s="66"/>
      <c r="TAO305" s="66"/>
      <c r="TAP305" s="66"/>
      <c r="TAQ305" s="66"/>
      <c r="TAR305" s="66"/>
      <c r="TAS305" s="66"/>
      <c r="TAT305" s="66"/>
      <c r="TAU305" s="66"/>
      <c r="TAV305" s="66"/>
      <c r="TAW305" s="66"/>
      <c r="TAX305" s="66"/>
      <c r="TAY305" s="66"/>
      <c r="TAZ305" s="66"/>
      <c r="TBA305" s="66"/>
      <c r="TBB305" s="66"/>
      <c r="TBC305" s="66"/>
      <c r="TBD305" s="66"/>
      <c r="TBE305" s="66"/>
      <c r="TBF305" s="66"/>
      <c r="TBG305" s="66"/>
      <c r="TBH305" s="66"/>
      <c r="TBI305" s="66"/>
      <c r="TBJ305" s="66"/>
      <c r="TBK305" s="66"/>
      <c r="TBL305" s="66"/>
      <c r="TBM305" s="66"/>
      <c r="TBN305" s="66"/>
      <c r="TBO305" s="66"/>
      <c r="TBP305" s="66"/>
      <c r="TBQ305" s="66"/>
      <c r="TBR305" s="66"/>
      <c r="TBS305" s="66"/>
      <c r="TBT305" s="66"/>
      <c r="TBU305" s="66"/>
      <c r="TBV305" s="66"/>
      <c r="TBW305" s="66"/>
      <c r="TBX305" s="66"/>
      <c r="TBY305" s="66"/>
      <c r="TBZ305" s="66"/>
      <c r="TCA305" s="66"/>
      <c r="TCB305" s="66"/>
      <c r="TCC305" s="66"/>
      <c r="TCD305" s="66"/>
      <c r="TCE305" s="66"/>
      <c r="TCF305" s="66"/>
      <c r="TCG305" s="66"/>
      <c r="TCH305" s="66"/>
      <c r="TCI305" s="66"/>
      <c r="TCJ305" s="66"/>
      <c r="TCK305" s="66"/>
      <c r="TCL305" s="66"/>
      <c r="TCM305" s="66"/>
      <c r="TCN305" s="66"/>
      <c r="TCO305" s="66"/>
      <c r="TCP305" s="66"/>
      <c r="TCQ305" s="66"/>
      <c r="TCR305" s="66"/>
      <c r="TCS305" s="66"/>
      <c r="TCT305" s="66"/>
      <c r="TCU305" s="66"/>
      <c r="TCV305" s="66"/>
      <c r="TCW305" s="66"/>
      <c r="TCX305" s="66"/>
      <c r="TCY305" s="66"/>
      <c r="TCZ305" s="66"/>
      <c r="TDA305" s="66"/>
      <c r="TDB305" s="66"/>
      <c r="TDC305" s="66"/>
      <c r="TDD305" s="66"/>
      <c r="TDE305" s="66"/>
      <c r="TDF305" s="66"/>
      <c r="TDG305" s="66"/>
      <c r="TDH305" s="66"/>
      <c r="TDI305" s="66"/>
      <c r="TDJ305" s="66"/>
      <c r="TDK305" s="66"/>
      <c r="TDL305" s="66"/>
      <c r="TDM305" s="66"/>
      <c r="TDN305" s="66"/>
      <c r="TDO305" s="66"/>
      <c r="TDP305" s="66"/>
      <c r="TDQ305" s="66"/>
      <c r="TDR305" s="66"/>
      <c r="TDS305" s="66"/>
      <c r="TDT305" s="66"/>
      <c r="TDU305" s="66"/>
      <c r="TDV305" s="66"/>
      <c r="TDW305" s="66"/>
      <c r="TDX305" s="66"/>
      <c r="TDY305" s="66"/>
      <c r="TDZ305" s="66"/>
      <c r="TEA305" s="66"/>
      <c r="TEB305" s="66"/>
      <c r="TEC305" s="66"/>
      <c r="TED305" s="66"/>
      <c r="TEE305" s="66"/>
      <c r="TEF305" s="66"/>
      <c r="TEG305" s="66"/>
      <c r="TEH305" s="66"/>
      <c r="TEI305" s="66"/>
      <c r="TEJ305" s="66"/>
      <c r="TEK305" s="66"/>
      <c r="TEL305" s="66"/>
      <c r="TEM305" s="66"/>
      <c r="TEN305" s="66"/>
      <c r="TEO305" s="66"/>
      <c r="TEP305" s="66"/>
      <c r="TEQ305" s="66"/>
      <c r="TER305" s="66"/>
      <c r="TES305" s="66"/>
      <c r="TET305" s="66"/>
      <c r="TEU305" s="66"/>
      <c r="TEV305" s="66"/>
      <c r="TEW305" s="66"/>
      <c r="TEX305" s="66"/>
      <c r="TEY305" s="66"/>
      <c r="TEZ305" s="66"/>
      <c r="TFA305" s="66"/>
      <c r="TFB305" s="66"/>
      <c r="TFC305" s="66"/>
      <c r="TFD305" s="66"/>
      <c r="TFE305" s="66"/>
      <c r="TFF305" s="66"/>
      <c r="TFG305" s="66"/>
      <c r="TFH305" s="66"/>
      <c r="TFI305" s="66"/>
      <c r="TFJ305" s="66"/>
      <c r="TFK305" s="66"/>
      <c r="TFL305" s="66"/>
      <c r="TFM305" s="66"/>
      <c r="TFN305" s="66"/>
      <c r="TFO305" s="66"/>
      <c r="TFP305" s="66"/>
      <c r="TFQ305" s="66"/>
      <c r="TFR305" s="66"/>
      <c r="TFS305" s="66"/>
      <c r="TFT305" s="66"/>
      <c r="TFU305" s="66"/>
      <c r="TFV305" s="66"/>
      <c r="TFW305" s="66"/>
      <c r="TFX305" s="66"/>
      <c r="TFY305" s="66"/>
      <c r="TFZ305" s="66"/>
      <c r="TGA305" s="66"/>
      <c r="TGB305" s="66"/>
      <c r="TGC305" s="66"/>
      <c r="TGD305" s="66"/>
      <c r="TGE305" s="66"/>
      <c r="TGF305" s="66"/>
      <c r="TGG305" s="66"/>
      <c r="TGH305" s="66"/>
      <c r="TGI305" s="66"/>
      <c r="TGJ305" s="66"/>
      <c r="TGK305" s="66"/>
      <c r="TGL305" s="66"/>
      <c r="TGM305" s="66"/>
      <c r="TGN305" s="66"/>
      <c r="TGO305" s="66"/>
      <c r="TGP305" s="66"/>
      <c r="TGQ305" s="66"/>
      <c r="TGR305" s="66"/>
      <c r="TGS305" s="66"/>
      <c r="TGT305" s="66"/>
      <c r="TGU305" s="66"/>
      <c r="TGV305" s="66"/>
      <c r="TGW305" s="66"/>
      <c r="TGX305" s="66"/>
      <c r="TGY305" s="66"/>
      <c r="TGZ305" s="66"/>
      <c r="THA305" s="66"/>
      <c r="THB305" s="66"/>
      <c r="THC305" s="66"/>
      <c r="THD305" s="66"/>
      <c r="THE305" s="66"/>
      <c r="THF305" s="66"/>
      <c r="THG305" s="66"/>
      <c r="THH305" s="66"/>
      <c r="THI305" s="66"/>
      <c r="THJ305" s="66"/>
      <c r="THK305" s="66"/>
      <c r="THL305" s="66"/>
      <c r="THM305" s="66"/>
      <c r="THN305" s="66"/>
      <c r="THO305" s="66"/>
      <c r="THP305" s="66"/>
      <c r="THQ305" s="66"/>
      <c r="THR305" s="66"/>
      <c r="THS305" s="66"/>
      <c r="THT305" s="66"/>
      <c r="THU305" s="66"/>
      <c r="THV305" s="66"/>
      <c r="THW305" s="66"/>
      <c r="THX305" s="66"/>
      <c r="THY305" s="66"/>
      <c r="THZ305" s="66"/>
      <c r="TIA305" s="66"/>
      <c r="TIB305" s="66"/>
      <c r="TIC305" s="66"/>
      <c r="TID305" s="66"/>
      <c r="TIE305" s="66"/>
      <c r="TIF305" s="66"/>
      <c r="TIG305" s="66"/>
      <c r="TIH305" s="66"/>
      <c r="TII305" s="66"/>
      <c r="TIJ305" s="66"/>
      <c r="TIK305" s="66"/>
      <c r="TIL305" s="66"/>
      <c r="TIM305" s="66"/>
      <c r="TIN305" s="66"/>
      <c r="TIO305" s="66"/>
      <c r="TIP305" s="66"/>
      <c r="TIQ305" s="66"/>
      <c r="TIR305" s="66"/>
      <c r="TIS305" s="66"/>
      <c r="TIT305" s="66"/>
      <c r="TIU305" s="66"/>
      <c r="TIV305" s="66"/>
      <c r="TIW305" s="66"/>
      <c r="TIX305" s="66"/>
      <c r="TIY305" s="66"/>
      <c r="TIZ305" s="66"/>
      <c r="TJA305" s="66"/>
      <c r="TJB305" s="66"/>
      <c r="TJC305" s="66"/>
      <c r="TJD305" s="66"/>
      <c r="TJE305" s="66"/>
      <c r="TJF305" s="66"/>
      <c r="TJG305" s="66"/>
      <c r="TJH305" s="66"/>
      <c r="TJI305" s="66"/>
      <c r="TJJ305" s="66"/>
      <c r="TJK305" s="66"/>
      <c r="TJL305" s="66"/>
      <c r="TJM305" s="66"/>
      <c r="TJN305" s="66"/>
      <c r="TJO305" s="66"/>
      <c r="TJP305" s="66"/>
      <c r="TJQ305" s="66"/>
      <c r="TJR305" s="66"/>
      <c r="TJS305" s="66"/>
      <c r="TJT305" s="66"/>
      <c r="TJU305" s="66"/>
      <c r="TJV305" s="66"/>
      <c r="TJW305" s="66"/>
      <c r="TJX305" s="66"/>
      <c r="TJY305" s="66"/>
      <c r="TJZ305" s="66"/>
      <c r="TKA305" s="66"/>
      <c r="TKB305" s="66"/>
      <c r="TKC305" s="66"/>
      <c r="TKD305" s="66"/>
      <c r="TKE305" s="66"/>
      <c r="TKF305" s="66"/>
      <c r="TKG305" s="66"/>
      <c r="TKH305" s="66"/>
      <c r="TKI305" s="66"/>
      <c r="TKJ305" s="66"/>
      <c r="TKK305" s="66"/>
      <c r="TKL305" s="66"/>
      <c r="TKM305" s="66"/>
      <c r="TKN305" s="66"/>
      <c r="TKO305" s="66"/>
      <c r="TKP305" s="66"/>
      <c r="TKQ305" s="66"/>
      <c r="TKR305" s="66"/>
      <c r="TKS305" s="66"/>
      <c r="TKT305" s="66"/>
      <c r="TKU305" s="66"/>
      <c r="TKV305" s="66"/>
      <c r="TKW305" s="66"/>
      <c r="TKX305" s="66"/>
      <c r="TKY305" s="66"/>
      <c r="TKZ305" s="66"/>
      <c r="TLA305" s="66"/>
      <c r="TLB305" s="66"/>
      <c r="TLC305" s="66"/>
      <c r="TLD305" s="66"/>
      <c r="TLE305" s="66"/>
      <c r="TLF305" s="66"/>
      <c r="TLG305" s="66"/>
      <c r="TLH305" s="66"/>
      <c r="TLI305" s="66"/>
      <c r="TLJ305" s="66"/>
      <c r="TLK305" s="66"/>
      <c r="TLL305" s="66"/>
      <c r="TLM305" s="66"/>
      <c r="TLN305" s="66"/>
      <c r="TLO305" s="66"/>
      <c r="TLP305" s="66"/>
      <c r="TLQ305" s="66"/>
      <c r="TLR305" s="66"/>
      <c r="TLS305" s="66"/>
      <c r="TLT305" s="66"/>
      <c r="TLU305" s="66"/>
      <c r="TLV305" s="66"/>
      <c r="TLW305" s="66"/>
      <c r="TLX305" s="66"/>
      <c r="TLY305" s="66"/>
      <c r="TLZ305" s="66"/>
      <c r="TMA305" s="66"/>
      <c r="TMB305" s="66"/>
      <c r="TMC305" s="66"/>
      <c r="TMD305" s="66"/>
      <c r="TME305" s="66"/>
      <c r="TMF305" s="66"/>
      <c r="TMG305" s="66"/>
      <c r="TMH305" s="66"/>
      <c r="TMI305" s="66"/>
      <c r="TMJ305" s="66"/>
      <c r="TMK305" s="66"/>
      <c r="TML305" s="66"/>
      <c r="TMM305" s="66"/>
      <c r="TMN305" s="66"/>
      <c r="TMO305" s="66"/>
      <c r="TMP305" s="66"/>
      <c r="TMQ305" s="66"/>
      <c r="TMR305" s="66"/>
      <c r="TMS305" s="66"/>
      <c r="TMT305" s="66"/>
      <c r="TMU305" s="66"/>
      <c r="TMV305" s="66"/>
      <c r="TMW305" s="66"/>
      <c r="TMX305" s="66"/>
      <c r="TMY305" s="66"/>
      <c r="TMZ305" s="66"/>
      <c r="TNA305" s="66"/>
      <c r="TNB305" s="66"/>
      <c r="TNC305" s="66"/>
      <c r="TND305" s="66"/>
      <c r="TNE305" s="66"/>
      <c r="TNF305" s="66"/>
      <c r="TNG305" s="66"/>
      <c r="TNH305" s="66"/>
      <c r="TNI305" s="66"/>
      <c r="TNJ305" s="66"/>
      <c r="TNK305" s="66"/>
      <c r="TNL305" s="66"/>
      <c r="TNM305" s="66"/>
      <c r="TNN305" s="66"/>
      <c r="TNO305" s="66"/>
      <c r="TNP305" s="66"/>
      <c r="TNQ305" s="66"/>
      <c r="TNR305" s="66"/>
      <c r="TNS305" s="66"/>
      <c r="TNT305" s="66"/>
      <c r="TNU305" s="66"/>
      <c r="TNV305" s="66"/>
      <c r="TNW305" s="66"/>
      <c r="TNX305" s="66"/>
      <c r="TNY305" s="66"/>
      <c r="TNZ305" s="66"/>
      <c r="TOA305" s="66"/>
      <c r="TOB305" s="66"/>
      <c r="TOC305" s="66"/>
      <c r="TOD305" s="66"/>
      <c r="TOE305" s="66"/>
      <c r="TOF305" s="66"/>
      <c r="TOG305" s="66"/>
      <c r="TOH305" s="66"/>
      <c r="TOI305" s="66"/>
      <c r="TOJ305" s="66"/>
      <c r="TOK305" s="66"/>
      <c r="TOL305" s="66"/>
      <c r="TOM305" s="66"/>
      <c r="TON305" s="66"/>
      <c r="TOO305" s="66"/>
      <c r="TOP305" s="66"/>
      <c r="TOQ305" s="66"/>
      <c r="TOR305" s="66"/>
      <c r="TOS305" s="66"/>
      <c r="TOT305" s="66"/>
      <c r="TOU305" s="66"/>
      <c r="TOV305" s="66"/>
      <c r="TOW305" s="66"/>
      <c r="TOX305" s="66"/>
      <c r="TOY305" s="66"/>
      <c r="TOZ305" s="66"/>
      <c r="TPA305" s="66"/>
      <c r="TPB305" s="66"/>
      <c r="TPC305" s="66"/>
      <c r="TPD305" s="66"/>
      <c r="TPE305" s="66"/>
      <c r="TPF305" s="66"/>
      <c r="TPG305" s="66"/>
      <c r="TPH305" s="66"/>
      <c r="TPI305" s="66"/>
      <c r="TPJ305" s="66"/>
      <c r="TPK305" s="66"/>
      <c r="TPL305" s="66"/>
      <c r="TPM305" s="66"/>
      <c r="TPN305" s="66"/>
      <c r="TPO305" s="66"/>
      <c r="TPP305" s="66"/>
      <c r="TPQ305" s="66"/>
      <c r="TPR305" s="66"/>
      <c r="TPS305" s="66"/>
      <c r="TPT305" s="66"/>
      <c r="TPU305" s="66"/>
      <c r="TPV305" s="66"/>
      <c r="TPW305" s="66"/>
      <c r="TPX305" s="66"/>
      <c r="TPY305" s="66"/>
      <c r="TPZ305" s="66"/>
      <c r="TQA305" s="66"/>
      <c r="TQB305" s="66"/>
      <c r="TQC305" s="66"/>
      <c r="TQD305" s="66"/>
      <c r="TQE305" s="66"/>
      <c r="TQF305" s="66"/>
      <c r="TQG305" s="66"/>
      <c r="TQH305" s="66"/>
      <c r="TQI305" s="66"/>
      <c r="TQJ305" s="66"/>
      <c r="TQK305" s="66"/>
      <c r="TQL305" s="66"/>
      <c r="TQM305" s="66"/>
      <c r="TQN305" s="66"/>
      <c r="TQO305" s="66"/>
      <c r="TQP305" s="66"/>
      <c r="TQQ305" s="66"/>
      <c r="TQR305" s="66"/>
      <c r="TQS305" s="66"/>
      <c r="TQT305" s="66"/>
      <c r="TQU305" s="66"/>
      <c r="TQV305" s="66"/>
      <c r="TQW305" s="66"/>
      <c r="TQX305" s="66"/>
      <c r="TQY305" s="66"/>
      <c r="TQZ305" s="66"/>
      <c r="TRA305" s="66"/>
      <c r="TRB305" s="66"/>
      <c r="TRC305" s="66"/>
      <c r="TRD305" s="66"/>
      <c r="TRE305" s="66"/>
      <c r="TRF305" s="66"/>
      <c r="TRG305" s="66"/>
      <c r="TRH305" s="66"/>
      <c r="TRI305" s="66"/>
      <c r="TRJ305" s="66"/>
      <c r="TRK305" s="66"/>
      <c r="TRL305" s="66"/>
      <c r="TRM305" s="66"/>
      <c r="TRN305" s="66"/>
      <c r="TRO305" s="66"/>
      <c r="TRP305" s="66"/>
      <c r="TRQ305" s="66"/>
      <c r="TRR305" s="66"/>
      <c r="TRS305" s="66"/>
      <c r="TRT305" s="66"/>
      <c r="TRU305" s="66"/>
      <c r="TRV305" s="66"/>
      <c r="TRW305" s="66"/>
      <c r="TRX305" s="66"/>
      <c r="TRY305" s="66"/>
      <c r="TRZ305" s="66"/>
      <c r="TSA305" s="66"/>
      <c r="TSB305" s="66"/>
      <c r="TSC305" s="66"/>
      <c r="TSD305" s="66"/>
      <c r="TSE305" s="66"/>
      <c r="TSF305" s="66"/>
      <c r="TSG305" s="66"/>
      <c r="TSH305" s="66"/>
      <c r="TSI305" s="66"/>
      <c r="TSJ305" s="66"/>
      <c r="TSK305" s="66"/>
      <c r="TSL305" s="66"/>
      <c r="TSM305" s="66"/>
      <c r="TSN305" s="66"/>
      <c r="TSO305" s="66"/>
      <c r="TSP305" s="66"/>
      <c r="TSQ305" s="66"/>
      <c r="TSR305" s="66"/>
      <c r="TSS305" s="66"/>
      <c r="TST305" s="66"/>
      <c r="TSU305" s="66"/>
      <c r="TSV305" s="66"/>
      <c r="TSW305" s="66"/>
      <c r="TSX305" s="66"/>
      <c r="TSY305" s="66"/>
      <c r="TSZ305" s="66"/>
      <c r="TTA305" s="66"/>
      <c r="TTB305" s="66"/>
      <c r="TTC305" s="66"/>
      <c r="TTD305" s="66"/>
      <c r="TTE305" s="66"/>
      <c r="TTF305" s="66"/>
      <c r="TTG305" s="66"/>
      <c r="TTH305" s="66"/>
      <c r="TTI305" s="66"/>
      <c r="TTJ305" s="66"/>
      <c r="TTK305" s="66"/>
      <c r="TTL305" s="66"/>
      <c r="TTM305" s="66"/>
      <c r="TTN305" s="66"/>
      <c r="TTO305" s="66"/>
      <c r="TTP305" s="66"/>
      <c r="TTQ305" s="66"/>
      <c r="TTR305" s="66"/>
      <c r="TTS305" s="66"/>
      <c r="TTT305" s="66"/>
      <c r="TTU305" s="66"/>
      <c r="TTV305" s="66"/>
      <c r="TTW305" s="66"/>
      <c r="TTX305" s="66"/>
      <c r="TTY305" s="66"/>
      <c r="TTZ305" s="66"/>
      <c r="TUA305" s="66"/>
      <c r="TUB305" s="66"/>
      <c r="TUC305" s="66"/>
      <c r="TUD305" s="66"/>
      <c r="TUE305" s="66"/>
      <c r="TUF305" s="66"/>
      <c r="TUG305" s="66"/>
      <c r="TUH305" s="66"/>
      <c r="TUI305" s="66"/>
      <c r="TUJ305" s="66"/>
      <c r="TUK305" s="66"/>
      <c r="TUL305" s="66"/>
      <c r="TUM305" s="66"/>
      <c r="TUN305" s="66"/>
      <c r="TUO305" s="66"/>
      <c r="TUP305" s="66"/>
      <c r="TUQ305" s="66"/>
      <c r="TUR305" s="66"/>
      <c r="TUS305" s="66"/>
      <c r="TUT305" s="66"/>
      <c r="TUU305" s="66"/>
      <c r="TUV305" s="66"/>
      <c r="TUW305" s="66"/>
      <c r="TUX305" s="66"/>
      <c r="TUY305" s="66"/>
      <c r="TUZ305" s="66"/>
      <c r="TVA305" s="66"/>
      <c r="TVB305" s="66"/>
      <c r="TVC305" s="66"/>
      <c r="TVD305" s="66"/>
      <c r="TVE305" s="66"/>
      <c r="TVF305" s="66"/>
      <c r="TVG305" s="66"/>
      <c r="TVH305" s="66"/>
      <c r="TVI305" s="66"/>
      <c r="TVJ305" s="66"/>
      <c r="TVK305" s="66"/>
      <c r="TVL305" s="66"/>
      <c r="TVM305" s="66"/>
      <c r="TVN305" s="66"/>
      <c r="TVO305" s="66"/>
      <c r="TVP305" s="66"/>
      <c r="TVQ305" s="66"/>
      <c r="TVR305" s="66"/>
      <c r="TVS305" s="66"/>
      <c r="TVT305" s="66"/>
      <c r="TVU305" s="66"/>
      <c r="TVV305" s="66"/>
      <c r="TVW305" s="66"/>
      <c r="TVX305" s="66"/>
      <c r="TVY305" s="66"/>
      <c r="TVZ305" s="66"/>
      <c r="TWA305" s="66"/>
      <c r="TWB305" s="66"/>
      <c r="TWC305" s="66"/>
      <c r="TWD305" s="66"/>
      <c r="TWE305" s="66"/>
      <c r="TWF305" s="66"/>
      <c r="TWG305" s="66"/>
      <c r="TWH305" s="66"/>
      <c r="TWI305" s="66"/>
      <c r="TWJ305" s="66"/>
      <c r="TWK305" s="66"/>
      <c r="TWL305" s="66"/>
      <c r="TWM305" s="66"/>
      <c r="TWN305" s="66"/>
      <c r="TWO305" s="66"/>
      <c r="TWP305" s="66"/>
      <c r="TWQ305" s="66"/>
      <c r="TWR305" s="66"/>
      <c r="TWS305" s="66"/>
      <c r="TWT305" s="66"/>
      <c r="TWU305" s="66"/>
      <c r="TWV305" s="66"/>
      <c r="TWW305" s="66"/>
      <c r="TWX305" s="66"/>
      <c r="TWY305" s="66"/>
      <c r="TWZ305" s="66"/>
      <c r="TXA305" s="66"/>
      <c r="TXB305" s="66"/>
      <c r="TXC305" s="66"/>
      <c r="TXD305" s="66"/>
      <c r="TXE305" s="66"/>
      <c r="TXF305" s="66"/>
      <c r="TXG305" s="66"/>
      <c r="TXH305" s="66"/>
      <c r="TXI305" s="66"/>
      <c r="TXJ305" s="66"/>
      <c r="TXK305" s="66"/>
      <c r="TXL305" s="66"/>
      <c r="TXM305" s="66"/>
      <c r="TXN305" s="66"/>
      <c r="TXO305" s="66"/>
      <c r="TXP305" s="66"/>
      <c r="TXQ305" s="66"/>
      <c r="TXR305" s="66"/>
      <c r="TXS305" s="66"/>
      <c r="TXT305" s="66"/>
      <c r="TXU305" s="66"/>
      <c r="TXV305" s="66"/>
      <c r="TXW305" s="66"/>
      <c r="TXX305" s="66"/>
      <c r="TXY305" s="66"/>
      <c r="TXZ305" s="66"/>
      <c r="TYA305" s="66"/>
      <c r="TYB305" s="66"/>
      <c r="TYC305" s="66"/>
      <c r="TYD305" s="66"/>
      <c r="TYE305" s="66"/>
      <c r="TYF305" s="66"/>
      <c r="TYG305" s="66"/>
      <c r="TYH305" s="66"/>
      <c r="TYI305" s="66"/>
      <c r="TYJ305" s="66"/>
      <c r="TYK305" s="66"/>
      <c r="TYL305" s="66"/>
      <c r="TYM305" s="66"/>
      <c r="TYN305" s="66"/>
      <c r="TYO305" s="66"/>
      <c r="TYP305" s="66"/>
      <c r="TYQ305" s="66"/>
      <c r="TYR305" s="66"/>
      <c r="TYS305" s="66"/>
      <c r="TYT305" s="66"/>
      <c r="TYU305" s="66"/>
      <c r="TYV305" s="66"/>
      <c r="TYW305" s="66"/>
      <c r="TYX305" s="66"/>
      <c r="TYY305" s="66"/>
      <c r="TYZ305" s="66"/>
      <c r="TZA305" s="66"/>
      <c r="TZB305" s="66"/>
      <c r="TZC305" s="66"/>
      <c r="TZD305" s="66"/>
      <c r="TZE305" s="66"/>
      <c r="TZF305" s="66"/>
      <c r="TZG305" s="66"/>
      <c r="TZH305" s="66"/>
      <c r="TZI305" s="66"/>
      <c r="TZJ305" s="66"/>
      <c r="TZK305" s="66"/>
      <c r="TZL305" s="66"/>
      <c r="TZM305" s="66"/>
      <c r="TZN305" s="66"/>
      <c r="TZO305" s="66"/>
      <c r="TZP305" s="66"/>
      <c r="TZQ305" s="66"/>
      <c r="TZR305" s="66"/>
      <c r="TZS305" s="66"/>
      <c r="TZT305" s="66"/>
      <c r="TZU305" s="66"/>
      <c r="TZV305" s="66"/>
      <c r="TZW305" s="66"/>
      <c r="TZX305" s="66"/>
      <c r="TZY305" s="66"/>
      <c r="TZZ305" s="66"/>
      <c r="UAA305" s="66"/>
      <c r="UAB305" s="66"/>
      <c r="UAC305" s="66"/>
      <c r="UAD305" s="66"/>
      <c r="UAE305" s="66"/>
      <c r="UAF305" s="66"/>
      <c r="UAG305" s="66"/>
      <c r="UAH305" s="66"/>
      <c r="UAI305" s="66"/>
      <c r="UAJ305" s="66"/>
      <c r="UAK305" s="66"/>
      <c r="UAL305" s="66"/>
      <c r="UAM305" s="66"/>
      <c r="UAN305" s="66"/>
      <c r="UAO305" s="66"/>
      <c r="UAP305" s="66"/>
      <c r="UAQ305" s="66"/>
      <c r="UAR305" s="66"/>
      <c r="UAS305" s="66"/>
      <c r="UAT305" s="66"/>
      <c r="UAU305" s="66"/>
      <c r="UAV305" s="66"/>
      <c r="UAW305" s="66"/>
      <c r="UAX305" s="66"/>
      <c r="UAY305" s="66"/>
      <c r="UAZ305" s="66"/>
      <c r="UBA305" s="66"/>
      <c r="UBB305" s="66"/>
      <c r="UBC305" s="66"/>
      <c r="UBD305" s="66"/>
      <c r="UBE305" s="66"/>
      <c r="UBF305" s="66"/>
      <c r="UBG305" s="66"/>
      <c r="UBH305" s="66"/>
      <c r="UBI305" s="66"/>
      <c r="UBJ305" s="66"/>
      <c r="UBK305" s="66"/>
      <c r="UBL305" s="66"/>
      <c r="UBM305" s="66"/>
      <c r="UBN305" s="66"/>
      <c r="UBO305" s="66"/>
      <c r="UBP305" s="66"/>
      <c r="UBQ305" s="66"/>
      <c r="UBR305" s="66"/>
      <c r="UBS305" s="66"/>
      <c r="UBT305" s="66"/>
      <c r="UBU305" s="66"/>
      <c r="UBV305" s="66"/>
      <c r="UBW305" s="66"/>
      <c r="UBX305" s="66"/>
      <c r="UBY305" s="66"/>
      <c r="UBZ305" s="66"/>
      <c r="UCA305" s="66"/>
      <c r="UCB305" s="66"/>
      <c r="UCC305" s="66"/>
      <c r="UCD305" s="66"/>
      <c r="UCE305" s="66"/>
      <c r="UCF305" s="66"/>
      <c r="UCG305" s="66"/>
      <c r="UCH305" s="66"/>
      <c r="UCI305" s="66"/>
      <c r="UCJ305" s="66"/>
      <c r="UCK305" s="66"/>
      <c r="UCL305" s="66"/>
      <c r="UCM305" s="66"/>
      <c r="UCN305" s="66"/>
      <c r="UCO305" s="66"/>
      <c r="UCP305" s="66"/>
      <c r="UCQ305" s="66"/>
      <c r="UCR305" s="66"/>
      <c r="UCS305" s="66"/>
      <c r="UCT305" s="66"/>
      <c r="UCU305" s="66"/>
      <c r="UCV305" s="66"/>
      <c r="UCW305" s="66"/>
      <c r="UCX305" s="66"/>
      <c r="UCY305" s="66"/>
      <c r="UCZ305" s="66"/>
      <c r="UDA305" s="66"/>
      <c r="UDB305" s="66"/>
      <c r="UDC305" s="66"/>
      <c r="UDD305" s="66"/>
      <c r="UDE305" s="66"/>
      <c r="UDF305" s="66"/>
      <c r="UDG305" s="66"/>
      <c r="UDH305" s="66"/>
      <c r="UDI305" s="66"/>
      <c r="UDJ305" s="66"/>
      <c r="UDK305" s="66"/>
      <c r="UDL305" s="66"/>
      <c r="UDM305" s="66"/>
      <c r="UDN305" s="66"/>
      <c r="UDO305" s="66"/>
      <c r="UDP305" s="66"/>
      <c r="UDQ305" s="66"/>
      <c r="UDR305" s="66"/>
      <c r="UDS305" s="66"/>
      <c r="UDT305" s="66"/>
      <c r="UDU305" s="66"/>
      <c r="UDV305" s="66"/>
      <c r="UDW305" s="66"/>
      <c r="UDX305" s="66"/>
      <c r="UDY305" s="66"/>
      <c r="UDZ305" s="66"/>
      <c r="UEA305" s="66"/>
      <c r="UEB305" s="66"/>
      <c r="UEC305" s="66"/>
      <c r="UED305" s="66"/>
      <c r="UEE305" s="66"/>
      <c r="UEF305" s="66"/>
      <c r="UEG305" s="66"/>
      <c r="UEH305" s="66"/>
      <c r="UEI305" s="66"/>
      <c r="UEJ305" s="66"/>
      <c r="UEK305" s="66"/>
      <c r="UEL305" s="66"/>
      <c r="UEM305" s="66"/>
      <c r="UEN305" s="66"/>
      <c r="UEO305" s="66"/>
      <c r="UEP305" s="66"/>
      <c r="UEQ305" s="66"/>
      <c r="UER305" s="66"/>
      <c r="UES305" s="66"/>
      <c r="UET305" s="66"/>
      <c r="UEU305" s="66"/>
      <c r="UEV305" s="66"/>
      <c r="UEW305" s="66"/>
      <c r="UEX305" s="66"/>
      <c r="UEY305" s="66"/>
      <c r="UEZ305" s="66"/>
      <c r="UFA305" s="66"/>
      <c r="UFB305" s="66"/>
      <c r="UFC305" s="66"/>
      <c r="UFD305" s="66"/>
      <c r="UFE305" s="66"/>
      <c r="UFF305" s="66"/>
      <c r="UFG305" s="66"/>
      <c r="UFH305" s="66"/>
      <c r="UFI305" s="66"/>
      <c r="UFJ305" s="66"/>
      <c r="UFK305" s="66"/>
      <c r="UFL305" s="66"/>
      <c r="UFM305" s="66"/>
      <c r="UFN305" s="66"/>
      <c r="UFO305" s="66"/>
      <c r="UFP305" s="66"/>
      <c r="UFQ305" s="66"/>
      <c r="UFR305" s="66"/>
      <c r="UFS305" s="66"/>
      <c r="UFT305" s="66"/>
      <c r="UFU305" s="66"/>
      <c r="UFV305" s="66"/>
      <c r="UFW305" s="66"/>
      <c r="UFX305" s="66"/>
      <c r="UFY305" s="66"/>
      <c r="UFZ305" s="66"/>
      <c r="UGA305" s="66"/>
      <c r="UGB305" s="66"/>
      <c r="UGC305" s="66"/>
      <c r="UGD305" s="66"/>
      <c r="UGE305" s="66"/>
      <c r="UGF305" s="66"/>
      <c r="UGG305" s="66"/>
      <c r="UGH305" s="66"/>
      <c r="UGI305" s="66"/>
      <c r="UGJ305" s="66"/>
      <c r="UGK305" s="66"/>
      <c r="UGL305" s="66"/>
      <c r="UGM305" s="66"/>
      <c r="UGN305" s="66"/>
      <c r="UGO305" s="66"/>
      <c r="UGP305" s="66"/>
      <c r="UGQ305" s="66"/>
      <c r="UGR305" s="66"/>
      <c r="UGS305" s="66"/>
      <c r="UGT305" s="66"/>
      <c r="UGU305" s="66"/>
      <c r="UGV305" s="66"/>
      <c r="UGW305" s="66"/>
      <c r="UGX305" s="66"/>
      <c r="UGY305" s="66"/>
      <c r="UGZ305" s="66"/>
      <c r="UHA305" s="66"/>
      <c r="UHB305" s="66"/>
      <c r="UHC305" s="66"/>
      <c r="UHD305" s="66"/>
      <c r="UHE305" s="66"/>
      <c r="UHF305" s="66"/>
      <c r="UHG305" s="66"/>
      <c r="UHH305" s="66"/>
      <c r="UHI305" s="66"/>
      <c r="UHJ305" s="66"/>
      <c r="UHK305" s="66"/>
      <c r="UHL305" s="66"/>
      <c r="UHM305" s="66"/>
      <c r="UHN305" s="66"/>
      <c r="UHO305" s="66"/>
      <c r="UHP305" s="66"/>
      <c r="UHQ305" s="66"/>
      <c r="UHR305" s="66"/>
      <c r="UHS305" s="66"/>
      <c r="UHT305" s="66"/>
      <c r="UHU305" s="66"/>
      <c r="UHV305" s="66"/>
      <c r="UHW305" s="66"/>
      <c r="UHX305" s="66"/>
      <c r="UHY305" s="66"/>
      <c r="UHZ305" s="66"/>
      <c r="UIA305" s="66"/>
      <c r="UIB305" s="66"/>
      <c r="UIC305" s="66"/>
      <c r="UID305" s="66"/>
      <c r="UIE305" s="66"/>
      <c r="UIF305" s="66"/>
      <c r="UIG305" s="66"/>
      <c r="UIH305" s="66"/>
      <c r="UII305" s="66"/>
      <c r="UIJ305" s="66"/>
      <c r="UIK305" s="66"/>
      <c r="UIL305" s="66"/>
      <c r="UIM305" s="66"/>
      <c r="UIN305" s="66"/>
      <c r="UIO305" s="66"/>
      <c r="UIP305" s="66"/>
      <c r="UIQ305" s="66"/>
      <c r="UIR305" s="66"/>
      <c r="UIS305" s="66"/>
      <c r="UIT305" s="66"/>
      <c r="UIU305" s="66"/>
      <c r="UIV305" s="66"/>
      <c r="UIW305" s="66"/>
      <c r="UIX305" s="66"/>
      <c r="UIY305" s="66"/>
      <c r="UIZ305" s="66"/>
      <c r="UJA305" s="66"/>
      <c r="UJB305" s="66"/>
      <c r="UJC305" s="66"/>
      <c r="UJD305" s="66"/>
      <c r="UJE305" s="66"/>
      <c r="UJF305" s="66"/>
      <c r="UJG305" s="66"/>
      <c r="UJH305" s="66"/>
      <c r="UJI305" s="66"/>
      <c r="UJJ305" s="66"/>
      <c r="UJK305" s="66"/>
      <c r="UJL305" s="66"/>
      <c r="UJM305" s="66"/>
      <c r="UJN305" s="66"/>
      <c r="UJO305" s="66"/>
      <c r="UJP305" s="66"/>
      <c r="UJQ305" s="66"/>
      <c r="UJR305" s="66"/>
      <c r="UJS305" s="66"/>
      <c r="UJT305" s="66"/>
      <c r="UJU305" s="66"/>
      <c r="UJV305" s="66"/>
      <c r="UJW305" s="66"/>
      <c r="UJX305" s="66"/>
      <c r="UJY305" s="66"/>
      <c r="UJZ305" s="66"/>
      <c r="UKA305" s="66"/>
      <c r="UKB305" s="66"/>
      <c r="UKC305" s="66"/>
      <c r="UKD305" s="66"/>
      <c r="UKE305" s="66"/>
      <c r="UKF305" s="66"/>
      <c r="UKG305" s="66"/>
      <c r="UKH305" s="66"/>
      <c r="UKI305" s="66"/>
      <c r="UKJ305" s="66"/>
      <c r="UKK305" s="66"/>
      <c r="UKL305" s="66"/>
      <c r="UKM305" s="66"/>
      <c r="UKN305" s="66"/>
      <c r="UKO305" s="66"/>
      <c r="UKP305" s="66"/>
      <c r="UKQ305" s="66"/>
      <c r="UKR305" s="66"/>
      <c r="UKS305" s="66"/>
      <c r="UKT305" s="66"/>
      <c r="UKU305" s="66"/>
      <c r="UKV305" s="66"/>
      <c r="UKW305" s="66"/>
      <c r="UKX305" s="66"/>
      <c r="UKY305" s="66"/>
      <c r="UKZ305" s="66"/>
      <c r="ULA305" s="66"/>
      <c r="ULB305" s="66"/>
      <c r="ULC305" s="66"/>
      <c r="ULD305" s="66"/>
      <c r="ULE305" s="66"/>
      <c r="ULF305" s="66"/>
      <c r="ULG305" s="66"/>
      <c r="ULH305" s="66"/>
      <c r="ULI305" s="66"/>
      <c r="ULJ305" s="66"/>
      <c r="ULK305" s="66"/>
      <c r="ULL305" s="66"/>
      <c r="ULM305" s="66"/>
      <c r="ULN305" s="66"/>
      <c r="ULO305" s="66"/>
      <c r="ULP305" s="66"/>
      <c r="ULQ305" s="66"/>
      <c r="ULR305" s="66"/>
      <c r="ULS305" s="66"/>
      <c r="ULT305" s="66"/>
      <c r="ULU305" s="66"/>
      <c r="ULV305" s="66"/>
      <c r="ULW305" s="66"/>
      <c r="ULX305" s="66"/>
      <c r="ULY305" s="66"/>
      <c r="ULZ305" s="66"/>
      <c r="UMA305" s="66"/>
      <c r="UMB305" s="66"/>
      <c r="UMC305" s="66"/>
      <c r="UMD305" s="66"/>
      <c r="UME305" s="66"/>
      <c r="UMF305" s="66"/>
      <c r="UMG305" s="66"/>
      <c r="UMH305" s="66"/>
      <c r="UMI305" s="66"/>
      <c r="UMJ305" s="66"/>
      <c r="UMK305" s="66"/>
      <c r="UML305" s="66"/>
      <c r="UMM305" s="66"/>
      <c r="UMN305" s="66"/>
      <c r="UMO305" s="66"/>
      <c r="UMP305" s="66"/>
      <c r="UMQ305" s="66"/>
      <c r="UMR305" s="66"/>
      <c r="UMS305" s="66"/>
      <c r="UMT305" s="66"/>
      <c r="UMU305" s="66"/>
      <c r="UMV305" s="66"/>
      <c r="UMW305" s="66"/>
      <c r="UMX305" s="66"/>
      <c r="UMY305" s="66"/>
      <c r="UMZ305" s="66"/>
      <c r="UNA305" s="66"/>
      <c r="UNB305" s="66"/>
      <c r="UNC305" s="66"/>
      <c r="UND305" s="66"/>
      <c r="UNE305" s="66"/>
      <c r="UNF305" s="66"/>
      <c r="UNG305" s="66"/>
      <c r="UNH305" s="66"/>
      <c r="UNI305" s="66"/>
      <c r="UNJ305" s="66"/>
      <c r="UNK305" s="66"/>
      <c r="UNL305" s="66"/>
      <c r="UNM305" s="66"/>
      <c r="UNN305" s="66"/>
      <c r="UNO305" s="66"/>
      <c r="UNP305" s="66"/>
      <c r="UNQ305" s="66"/>
      <c r="UNR305" s="66"/>
      <c r="UNS305" s="66"/>
      <c r="UNT305" s="66"/>
      <c r="UNU305" s="66"/>
      <c r="UNV305" s="66"/>
      <c r="UNW305" s="66"/>
      <c r="UNX305" s="66"/>
      <c r="UNY305" s="66"/>
      <c r="UNZ305" s="66"/>
      <c r="UOA305" s="66"/>
      <c r="UOB305" s="66"/>
      <c r="UOC305" s="66"/>
      <c r="UOD305" s="66"/>
      <c r="UOE305" s="66"/>
      <c r="UOF305" s="66"/>
      <c r="UOG305" s="66"/>
      <c r="UOH305" s="66"/>
      <c r="UOI305" s="66"/>
      <c r="UOJ305" s="66"/>
      <c r="UOK305" s="66"/>
      <c r="UOL305" s="66"/>
      <c r="UOM305" s="66"/>
      <c r="UON305" s="66"/>
      <c r="UOO305" s="66"/>
      <c r="UOP305" s="66"/>
      <c r="UOQ305" s="66"/>
      <c r="UOR305" s="66"/>
      <c r="UOS305" s="66"/>
      <c r="UOT305" s="66"/>
      <c r="UOU305" s="66"/>
      <c r="UOV305" s="66"/>
      <c r="UOW305" s="66"/>
      <c r="UOX305" s="66"/>
      <c r="UOY305" s="66"/>
      <c r="UOZ305" s="66"/>
      <c r="UPA305" s="66"/>
      <c r="UPB305" s="66"/>
      <c r="UPC305" s="66"/>
      <c r="UPD305" s="66"/>
      <c r="UPE305" s="66"/>
      <c r="UPF305" s="66"/>
      <c r="UPG305" s="66"/>
      <c r="UPH305" s="66"/>
      <c r="UPI305" s="66"/>
      <c r="UPJ305" s="66"/>
      <c r="UPK305" s="66"/>
      <c r="UPL305" s="66"/>
      <c r="UPM305" s="66"/>
      <c r="UPN305" s="66"/>
      <c r="UPO305" s="66"/>
      <c r="UPP305" s="66"/>
      <c r="UPQ305" s="66"/>
      <c r="UPR305" s="66"/>
      <c r="UPS305" s="66"/>
      <c r="UPT305" s="66"/>
      <c r="UPU305" s="66"/>
      <c r="UPV305" s="66"/>
      <c r="UPW305" s="66"/>
      <c r="UPX305" s="66"/>
      <c r="UPY305" s="66"/>
      <c r="UPZ305" s="66"/>
      <c r="UQA305" s="66"/>
      <c r="UQB305" s="66"/>
      <c r="UQC305" s="66"/>
      <c r="UQD305" s="66"/>
      <c r="UQE305" s="66"/>
      <c r="UQF305" s="66"/>
      <c r="UQG305" s="66"/>
      <c r="UQH305" s="66"/>
      <c r="UQI305" s="66"/>
      <c r="UQJ305" s="66"/>
      <c r="UQK305" s="66"/>
      <c r="UQL305" s="66"/>
      <c r="UQM305" s="66"/>
      <c r="UQN305" s="66"/>
      <c r="UQO305" s="66"/>
      <c r="UQP305" s="66"/>
      <c r="UQQ305" s="66"/>
      <c r="UQR305" s="66"/>
      <c r="UQS305" s="66"/>
      <c r="UQT305" s="66"/>
      <c r="UQU305" s="66"/>
      <c r="UQV305" s="66"/>
      <c r="UQW305" s="66"/>
      <c r="UQX305" s="66"/>
      <c r="UQY305" s="66"/>
      <c r="UQZ305" s="66"/>
      <c r="URA305" s="66"/>
      <c r="URB305" s="66"/>
      <c r="URC305" s="66"/>
      <c r="URD305" s="66"/>
      <c r="URE305" s="66"/>
      <c r="URF305" s="66"/>
      <c r="URG305" s="66"/>
      <c r="URH305" s="66"/>
      <c r="URI305" s="66"/>
      <c r="URJ305" s="66"/>
      <c r="URK305" s="66"/>
      <c r="URL305" s="66"/>
      <c r="URM305" s="66"/>
      <c r="URN305" s="66"/>
      <c r="URO305" s="66"/>
      <c r="URP305" s="66"/>
      <c r="URQ305" s="66"/>
      <c r="URR305" s="66"/>
      <c r="URS305" s="66"/>
      <c r="URT305" s="66"/>
      <c r="URU305" s="66"/>
      <c r="URV305" s="66"/>
      <c r="URW305" s="66"/>
      <c r="URX305" s="66"/>
      <c r="URY305" s="66"/>
      <c r="URZ305" s="66"/>
      <c r="USA305" s="66"/>
      <c r="USB305" s="66"/>
      <c r="USC305" s="66"/>
      <c r="USD305" s="66"/>
      <c r="USE305" s="66"/>
      <c r="USF305" s="66"/>
      <c r="USG305" s="66"/>
      <c r="USH305" s="66"/>
      <c r="USI305" s="66"/>
      <c r="USJ305" s="66"/>
      <c r="USK305" s="66"/>
      <c r="USL305" s="66"/>
      <c r="USM305" s="66"/>
      <c r="USN305" s="66"/>
      <c r="USO305" s="66"/>
      <c r="USP305" s="66"/>
      <c r="USQ305" s="66"/>
      <c r="USR305" s="66"/>
      <c r="USS305" s="66"/>
      <c r="UST305" s="66"/>
      <c r="USU305" s="66"/>
      <c r="USV305" s="66"/>
      <c r="USW305" s="66"/>
      <c r="USX305" s="66"/>
      <c r="USY305" s="66"/>
      <c r="USZ305" s="66"/>
      <c r="UTA305" s="66"/>
      <c r="UTB305" s="66"/>
      <c r="UTC305" s="66"/>
      <c r="UTD305" s="66"/>
      <c r="UTE305" s="66"/>
      <c r="UTF305" s="66"/>
      <c r="UTG305" s="66"/>
      <c r="UTH305" s="66"/>
      <c r="UTI305" s="66"/>
      <c r="UTJ305" s="66"/>
      <c r="UTK305" s="66"/>
      <c r="UTL305" s="66"/>
      <c r="UTM305" s="66"/>
      <c r="UTN305" s="66"/>
      <c r="UTO305" s="66"/>
      <c r="UTP305" s="66"/>
      <c r="UTQ305" s="66"/>
      <c r="UTR305" s="66"/>
      <c r="UTS305" s="66"/>
      <c r="UTT305" s="66"/>
      <c r="UTU305" s="66"/>
      <c r="UTV305" s="66"/>
      <c r="UTW305" s="66"/>
      <c r="UTX305" s="66"/>
      <c r="UTY305" s="66"/>
      <c r="UTZ305" s="66"/>
      <c r="UUA305" s="66"/>
      <c r="UUB305" s="66"/>
      <c r="UUC305" s="66"/>
      <c r="UUD305" s="66"/>
      <c r="UUE305" s="66"/>
      <c r="UUF305" s="66"/>
      <c r="UUG305" s="66"/>
      <c r="UUH305" s="66"/>
      <c r="UUI305" s="66"/>
      <c r="UUJ305" s="66"/>
      <c r="UUK305" s="66"/>
      <c r="UUL305" s="66"/>
      <c r="UUM305" s="66"/>
      <c r="UUN305" s="66"/>
      <c r="UUO305" s="66"/>
      <c r="UUP305" s="66"/>
      <c r="UUQ305" s="66"/>
      <c r="UUR305" s="66"/>
      <c r="UUS305" s="66"/>
      <c r="UUT305" s="66"/>
      <c r="UUU305" s="66"/>
      <c r="UUV305" s="66"/>
      <c r="UUW305" s="66"/>
      <c r="UUX305" s="66"/>
      <c r="UUY305" s="66"/>
      <c r="UUZ305" s="66"/>
      <c r="UVA305" s="66"/>
      <c r="UVB305" s="66"/>
      <c r="UVC305" s="66"/>
      <c r="UVD305" s="66"/>
      <c r="UVE305" s="66"/>
      <c r="UVF305" s="66"/>
      <c r="UVG305" s="66"/>
      <c r="UVH305" s="66"/>
      <c r="UVI305" s="66"/>
      <c r="UVJ305" s="66"/>
      <c r="UVK305" s="66"/>
      <c r="UVL305" s="66"/>
      <c r="UVM305" s="66"/>
      <c r="UVN305" s="66"/>
      <c r="UVO305" s="66"/>
      <c r="UVP305" s="66"/>
      <c r="UVQ305" s="66"/>
      <c r="UVR305" s="66"/>
      <c r="UVS305" s="66"/>
      <c r="UVT305" s="66"/>
      <c r="UVU305" s="66"/>
      <c r="UVV305" s="66"/>
      <c r="UVW305" s="66"/>
      <c r="UVX305" s="66"/>
      <c r="UVY305" s="66"/>
      <c r="UVZ305" s="66"/>
      <c r="UWA305" s="66"/>
      <c r="UWB305" s="66"/>
      <c r="UWC305" s="66"/>
      <c r="UWD305" s="66"/>
      <c r="UWE305" s="66"/>
      <c r="UWF305" s="66"/>
      <c r="UWG305" s="66"/>
      <c r="UWH305" s="66"/>
      <c r="UWI305" s="66"/>
      <c r="UWJ305" s="66"/>
      <c r="UWK305" s="66"/>
      <c r="UWL305" s="66"/>
      <c r="UWM305" s="66"/>
      <c r="UWN305" s="66"/>
      <c r="UWO305" s="66"/>
      <c r="UWP305" s="66"/>
      <c r="UWQ305" s="66"/>
      <c r="UWR305" s="66"/>
      <c r="UWS305" s="66"/>
      <c r="UWT305" s="66"/>
      <c r="UWU305" s="66"/>
      <c r="UWV305" s="66"/>
      <c r="UWW305" s="66"/>
      <c r="UWX305" s="66"/>
      <c r="UWY305" s="66"/>
      <c r="UWZ305" s="66"/>
      <c r="UXA305" s="66"/>
      <c r="UXB305" s="66"/>
      <c r="UXC305" s="66"/>
      <c r="UXD305" s="66"/>
      <c r="UXE305" s="66"/>
      <c r="UXF305" s="66"/>
      <c r="UXG305" s="66"/>
      <c r="UXH305" s="66"/>
      <c r="UXI305" s="66"/>
      <c r="UXJ305" s="66"/>
      <c r="UXK305" s="66"/>
      <c r="UXL305" s="66"/>
      <c r="UXM305" s="66"/>
      <c r="UXN305" s="66"/>
      <c r="UXO305" s="66"/>
      <c r="UXP305" s="66"/>
      <c r="UXQ305" s="66"/>
      <c r="UXR305" s="66"/>
      <c r="UXS305" s="66"/>
      <c r="UXT305" s="66"/>
      <c r="UXU305" s="66"/>
      <c r="UXV305" s="66"/>
      <c r="UXW305" s="66"/>
      <c r="UXX305" s="66"/>
      <c r="UXY305" s="66"/>
      <c r="UXZ305" s="66"/>
      <c r="UYA305" s="66"/>
      <c r="UYB305" s="66"/>
      <c r="UYC305" s="66"/>
      <c r="UYD305" s="66"/>
      <c r="UYE305" s="66"/>
      <c r="UYF305" s="66"/>
      <c r="UYG305" s="66"/>
      <c r="UYH305" s="66"/>
      <c r="UYI305" s="66"/>
      <c r="UYJ305" s="66"/>
      <c r="UYK305" s="66"/>
      <c r="UYL305" s="66"/>
      <c r="UYM305" s="66"/>
      <c r="UYN305" s="66"/>
      <c r="UYO305" s="66"/>
      <c r="UYP305" s="66"/>
      <c r="UYQ305" s="66"/>
      <c r="UYR305" s="66"/>
      <c r="UYS305" s="66"/>
      <c r="UYT305" s="66"/>
      <c r="UYU305" s="66"/>
      <c r="UYV305" s="66"/>
      <c r="UYW305" s="66"/>
      <c r="UYX305" s="66"/>
      <c r="UYY305" s="66"/>
      <c r="UYZ305" s="66"/>
      <c r="UZA305" s="66"/>
      <c r="UZB305" s="66"/>
      <c r="UZC305" s="66"/>
      <c r="UZD305" s="66"/>
      <c r="UZE305" s="66"/>
      <c r="UZF305" s="66"/>
      <c r="UZG305" s="66"/>
      <c r="UZH305" s="66"/>
      <c r="UZI305" s="66"/>
      <c r="UZJ305" s="66"/>
      <c r="UZK305" s="66"/>
      <c r="UZL305" s="66"/>
      <c r="UZM305" s="66"/>
      <c r="UZN305" s="66"/>
      <c r="UZO305" s="66"/>
      <c r="UZP305" s="66"/>
      <c r="UZQ305" s="66"/>
      <c r="UZR305" s="66"/>
      <c r="UZS305" s="66"/>
      <c r="UZT305" s="66"/>
      <c r="UZU305" s="66"/>
      <c r="UZV305" s="66"/>
      <c r="UZW305" s="66"/>
      <c r="UZX305" s="66"/>
      <c r="UZY305" s="66"/>
      <c r="UZZ305" s="66"/>
      <c r="VAA305" s="66"/>
      <c r="VAB305" s="66"/>
      <c r="VAC305" s="66"/>
      <c r="VAD305" s="66"/>
      <c r="VAE305" s="66"/>
      <c r="VAF305" s="66"/>
      <c r="VAG305" s="66"/>
      <c r="VAH305" s="66"/>
      <c r="VAI305" s="66"/>
      <c r="VAJ305" s="66"/>
      <c r="VAK305" s="66"/>
      <c r="VAL305" s="66"/>
      <c r="VAM305" s="66"/>
      <c r="VAN305" s="66"/>
      <c r="VAO305" s="66"/>
      <c r="VAP305" s="66"/>
      <c r="VAQ305" s="66"/>
      <c r="VAR305" s="66"/>
      <c r="VAS305" s="66"/>
      <c r="VAT305" s="66"/>
      <c r="VAU305" s="66"/>
      <c r="VAV305" s="66"/>
      <c r="VAW305" s="66"/>
      <c r="VAX305" s="66"/>
      <c r="VAY305" s="66"/>
      <c r="VAZ305" s="66"/>
      <c r="VBA305" s="66"/>
      <c r="VBB305" s="66"/>
      <c r="VBC305" s="66"/>
      <c r="VBD305" s="66"/>
      <c r="VBE305" s="66"/>
      <c r="VBF305" s="66"/>
      <c r="VBG305" s="66"/>
      <c r="VBH305" s="66"/>
      <c r="VBI305" s="66"/>
      <c r="VBJ305" s="66"/>
      <c r="VBK305" s="66"/>
      <c r="VBL305" s="66"/>
      <c r="VBM305" s="66"/>
      <c r="VBN305" s="66"/>
      <c r="VBO305" s="66"/>
      <c r="VBP305" s="66"/>
      <c r="VBQ305" s="66"/>
      <c r="VBR305" s="66"/>
      <c r="VBS305" s="66"/>
      <c r="VBT305" s="66"/>
      <c r="VBU305" s="66"/>
      <c r="VBV305" s="66"/>
      <c r="VBW305" s="66"/>
      <c r="VBX305" s="66"/>
      <c r="VBY305" s="66"/>
      <c r="VBZ305" s="66"/>
      <c r="VCA305" s="66"/>
      <c r="VCB305" s="66"/>
      <c r="VCC305" s="66"/>
      <c r="VCD305" s="66"/>
      <c r="VCE305" s="66"/>
      <c r="VCF305" s="66"/>
      <c r="VCG305" s="66"/>
      <c r="VCH305" s="66"/>
      <c r="VCI305" s="66"/>
      <c r="VCJ305" s="66"/>
      <c r="VCK305" s="66"/>
      <c r="VCL305" s="66"/>
      <c r="VCM305" s="66"/>
      <c r="VCN305" s="66"/>
      <c r="VCO305" s="66"/>
      <c r="VCP305" s="66"/>
      <c r="VCQ305" s="66"/>
      <c r="VCR305" s="66"/>
      <c r="VCS305" s="66"/>
      <c r="VCT305" s="66"/>
      <c r="VCU305" s="66"/>
      <c r="VCV305" s="66"/>
      <c r="VCW305" s="66"/>
      <c r="VCX305" s="66"/>
      <c r="VCY305" s="66"/>
      <c r="VCZ305" s="66"/>
      <c r="VDA305" s="66"/>
      <c r="VDB305" s="66"/>
      <c r="VDC305" s="66"/>
      <c r="VDD305" s="66"/>
      <c r="VDE305" s="66"/>
      <c r="VDF305" s="66"/>
      <c r="VDG305" s="66"/>
      <c r="VDH305" s="66"/>
      <c r="VDI305" s="66"/>
      <c r="VDJ305" s="66"/>
      <c r="VDK305" s="66"/>
      <c r="VDL305" s="66"/>
      <c r="VDM305" s="66"/>
      <c r="VDN305" s="66"/>
      <c r="VDO305" s="66"/>
      <c r="VDP305" s="66"/>
      <c r="VDQ305" s="66"/>
      <c r="VDR305" s="66"/>
      <c r="VDS305" s="66"/>
      <c r="VDT305" s="66"/>
      <c r="VDU305" s="66"/>
      <c r="VDV305" s="66"/>
      <c r="VDW305" s="66"/>
      <c r="VDX305" s="66"/>
      <c r="VDY305" s="66"/>
      <c r="VDZ305" s="66"/>
      <c r="VEA305" s="66"/>
      <c r="VEB305" s="66"/>
      <c r="VEC305" s="66"/>
      <c r="VED305" s="66"/>
      <c r="VEE305" s="66"/>
      <c r="VEF305" s="66"/>
      <c r="VEG305" s="66"/>
      <c r="VEH305" s="66"/>
      <c r="VEI305" s="66"/>
      <c r="VEJ305" s="66"/>
      <c r="VEK305" s="66"/>
      <c r="VEL305" s="66"/>
      <c r="VEM305" s="66"/>
      <c r="VEN305" s="66"/>
      <c r="VEO305" s="66"/>
      <c r="VEP305" s="66"/>
      <c r="VEQ305" s="66"/>
      <c r="VER305" s="66"/>
      <c r="VES305" s="66"/>
      <c r="VET305" s="66"/>
      <c r="VEU305" s="66"/>
      <c r="VEV305" s="66"/>
      <c r="VEW305" s="66"/>
      <c r="VEX305" s="66"/>
      <c r="VEY305" s="66"/>
      <c r="VEZ305" s="66"/>
      <c r="VFA305" s="66"/>
      <c r="VFB305" s="66"/>
      <c r="VFC305" s="66"/>
      <c r="VFD305" s="66"/>
      <c r="VFE305" s="66"/>
      <c r="VFF305" s="66"/>
      <c r="VFG305" s="66"/>
      <c r="VFH305" s="66"/>
      <c r="VFI305" s="66"/>
      <c r="VFJ305" s="66"/>
      <c r="VFK305" s="66"/>
      <c r="VFL305" s="66"/>
      <c r="VFM305" s="66"/>
      <c r="VFN305" s="66"/>
      <c r="VFO305" s="66"/>
      <c r="VFP305" s="66"/>
      <c r="VFQ305" s="66"/>
      <c r="VFR305" s="66"/>
      <c r="VFS305" s="66"/>
      <c r="VFT305" s="66"/>
      <c r="VFU305" s="66"/>
      <c r="VFV305" s="66"/>
      <c r="VFW305" s="66"/>
      <c r="VFX305" s="66"/>
      <c r="VFY305" s="66"/>
      <c r="VFZ305" s="66"/>
      <c r="VGA305" s="66"/>
      <c r="VGB305" s="66"/>
      <c r="VGC305" s="66"/>
      <c r="VGD305" s="66"/>
      <c r="VGE305" s="66"/>
      <c r="VGF305" s="66"/>
      <c r="VGG305" s="66"/>
      <c r="VGH305" s="66"/>
      <c r="VGI305" s="66"/>
      <c r="VGJ305" s="66"/>
      <c r="VGK305" s="66"/>
      <c r="VGL305" s="66"/>
      <c r="VGM305" s="66"/>
      <c r="VGN305" s="66"/>
      <c r="VGO305" s="66"/>
      <c r="VGP305" s="66"/>
      <c r="VGQ305" s="66"/>
      <c r="VGR305" s="66"/>
      <c r="VGS305" s="66"/>
      <c r="VGT305" s="66"/>
      <c r="VGU305" s="66"/>
      <c r="VGV305" s="66"/>
      <c r="VGW305" s="66"/>
      <c r="VGX305" s="66"/>
      <c r="VGY305" s="66"/>
      <c r="VGZ305" s="66"/>
      <c r="VHA305" s="66"/>
      <c r="VHB305" s="66"/>
      <c r="VHC305" s="66"/>
      <c r="VHD305" s="66"/>
      <c r="VHE305" s="66"/>
      <c r="VHF305" s="66"/>
      <c r="VHG305" s="66"/>
      <c r="VHH305" s="66"/>
      <c r="VHI305" s="66"/>
      <c r="VHJ305" s="66"/>
      <c r="VHK305" s="66"/>
      <c r="VHL305" s="66"/>
      <c r="VHM305" s="66"/>
      <c r="VHN305" s="66"/>
      <c r="VHO305" s="66"/>
      <c r="VHP305" s="66"/>
      <c r="VHQ305" s="66"/>
      <c r="VHR305" s="66"/>
      <c r="VHS305" s="66"/>
      <c r="VHT305" s="66"/>
      <c r="VHU305" s="66"/>
      <c r="VHV305" s="66"/>
      <c r="VHW305" s="66"/>
      <c r="VHX305" s="66"/>
      <c r="VHY305" s="66"/>
      <c r="VHZ305" s="66"/>
      <c r="VIA305" s="66"/>
      <c r="VIB305" s="66"/>
      <c r="VIC305" s="66"/>
      <c r="VID305" s="66"/>
      <c r="VIE305" s="66"/>
      <c r="VIF305" s="66"/>
      <c r="VIG305" s="66"/>
      <c r="VIH305" s="66"/>
      <c r="VII305" s="66"/>
      <c r="VIJ305" s="66"/>
      <c r="VIK305" s="66"/>
      <c r="VIL305" s="66"/>
      <c r="VIM305" s="66"/>
      <c r="VIN305" s="66"/>
      <c r="VIO305" s="66"/>
      <c r="VIP305" s="66"/>
      <c r="VIQ305" s="66"/>
      <c r="VIR305" s="66"/>
      <c r="VIS305" s="66"/>
      <c r="VIT305" s="66"/>
      <c r="VIU305" s="66"/>
      <c r="VIV305" s="66"/>
      <c r="VIW305" s="66"/>
      <c r="VIX305" s="66"/>
      <c r="VIY305" s="66"/>
      <c r="VIZ305" s="66"/>
      <c r="VJA305" s="66"/>
      <c r="VJB305" s="66"/>
      <c r="VJC305" s="66"/>
      <c r="VJD305" s="66"/>
      <c r="VJE305" s="66"/>
      <c r="VJF305" s="66"/>
      <c r="VJG305" s="66"/>
      <c r="VJH305" s="66"/>
      <c r="VJI305" s="66"/>
      <c r="VJJ305" s="66"/>
      <c r="VJK305" s="66"/>
      <c r="VJL305" s="66"/>
      <c r="VJM305" s="66"/>
      <c r="VJN305" s="66"/>
      <c r="VJO305" s="66"/>
      <c r="VJP305" s="66"/>
      <c r="VJQ305" s="66"/>
      <c r="VJR305" s="66"/>
      <c r="VJS305" s="66"/>
      <c r="VJT305" s="66"/>
      <c r="VJU305" s="66"/>
      <c r="VJV305" s="66"/>
      <c r="VJW305" s="66"/>
      <c r="VJX305" s="66"/>
      <c r="VJY305" s="66"/>
      <c r="VJZ305" s="66"/>
      <c r="VKA305" s="66"/>
      <c r="VKB305" s="66"/>
      <c r="VKC305" s="66"/>
      <c r="VKD305" s="66"/>
      <c r="VKE305" s="66"/>
      <c r="VKF305" s="66"/>
      <c r="VKG305" s="66"/>
      <c r="VKH305" s="66"/>
      <c r="VKI305" s="66"/>
      <c r="VKJ305" s="66"/>
      <c r="VKK305" s="66"/>
      <c r="VKL305" s="66"/>
      <c r="VKM305" s="66"/>
      <c r="VKN305" s="66"/>
      <c r="VKO305" s="66"/>
      <c r="VKP305" s="66"/>
      <c r="VKQ305" s="66"/>
      <c r="VKR305" s="66"/>
      <c r="VKS305" s="66"/>
      <c r="VKT305" s="66"/>
      <c r="VKU305" s="66"/>
      <c r="VKV305" s="66"/>
      <c r="VKW305" s="66"/>
      <c r="VKX305" s="66"/>
      <c r="VKY305" s="66"/>
      <c r="VKZ305" s="66"/>
      <c r="VLA305" s="66"/>
      <c r="VLB305" s="66"/>
      <c r="VLC305" s="66"/>
      <c r="VLD305" s="66"/>
      <c r="VLE305" s="66"/>
      <c r="VLF305" s="66"/>
      <c r="VLG305" s="66"/>
      <c r="VLH305" s="66"/>
      <c r="VLI305" s="66"/>
      <c r="VLJ305" s="66"/>
      <c r="VLK305" s="66"/>
      <c r="VLL305" s="66"/>
      <c r="VLM305" s="66"/>
      <c r="VLN305" s="66"/>
      <c r="VLO305" s="66"/>
      <c r="VLP305" s="66"/>
      <c r="VLQ305" s="66"/>
      <c r="VLR305" s="66"/>
      <c r="VLS305" s="66"/>
      <c r="VLT305" s="66"/>
      <c r="VLU305" s="66"/>
      <c r="VLV305" s="66"/>
      <c r="VLW305" s="66"/>
      <c r="VLX305" s="66"/>
      <c r="VLY305" s="66"/>
      <c r="VLZ305" s="66"/>
      <c r="VMA305" s="66"/>
      <c r="VMB305" s="66"/>
      <c r="VMC305" s="66"/>
      <c r="VMD305" s="66"/>
      <c r="VME305" s="66"/>
      <c r="VMF305" s="66"/>
      <c r="VMG305" s="66"/>
      <c r="VMH305" s="66"/>
      <c r="VMI305" s="66"/>
      <c r="VMJ305" s="66"/>
      <c r="VMK305" s="66"/>
      <c r="VML305" s="66"/>
      <c r="VMM305" s="66"/>
      <c r="VMN305" s="66"/>
      <c r="VMO305" s="66"/>
      <c r="VMP305" s="66"/>
      <c r="VMQ305" s="66"/>
      <c r="VMR305" s="66"/>
      <c r="VMS305" s="66"/>
      <c r="VMT305" s="66"/>
      <c r="VMU305" s="66"/>
      <c r="VMV305" s="66"/>
      <c r="VMW305" s="66"/>
      <c r="VMX305" s="66"/>
      <c r="VMY305" s="66"/>
      <c r="VMZ305" s="66"/>
      <c r="VNA305" s="66"/>
      <c r="VNB305" s="66"/>
      <c r="VNC305" s="66"/>
      <c r="VND305" s="66"/>
      <c r="VNE305" s="66"/>
      <c r="VNF305" s="66"/>
      <c r="VNG305" s="66"/>
      <c r="VNH305" s="66"/>
      <c r="VNI305" s="66"/>
      <c r="VNJ305" s="66"/>
      <c r="VNK305" s="66"/>
      <c r="VNL305" s="66"/>
      <c r="VNM305" s="66"/>
      <c r="VNN305" s="66"/>
      <c r="VNO305" s="66"/>
      <c r="VNP305" s="66"/>
      <c r="VNQ305" s="66"/>
      <c r="VNR305" s="66"/>
      <c r="VNS305" s="66"/>
      <c r="VNT305" s="66"/>
      <c r="VNU305" s="66"/>
      <c r="VNV305" s="66"/>
      <c r="VNW305" s="66"/>
      <c r="VNX305" s="66"/>
      <c r="VNY305" s="66"/>
      <c r="VNZ305" s="66"/>
      <c r="VOA305" s="66"/>
      <c r="VOB305" s="66"/>
      <c r="VOC305" s="66"/>
      <c r="VOD305" s="66"/>
      <c r="VOE305" s="66"/>
      <c r="VOF305" s="66"/>
      <c r="VOG305" s="66"/>
      <c r="VOH305" s="66"/>
      <c r="VOI305" s="66"/>
      <c r="VOJ305" s="66"/>
      <c r="VOK305" s="66"/>
      <c r="VOL305" s="66"/>
      <c r="VOM305" s="66"/>
      <c r="VON305" s="66"/>
      <c r="VOO305" s="66"/>
      <c r="VOP305" s="66"/>
      <c r="VOQ305" s="66"/>
      <c r="VOR305" s="66"/>
      <c r="VOS305" s="66"/>
      <c r="VOT305" s="66"/>
      <c r="VOU305" s="66"/>
      <c r="VOV305" s="66"/>
      <c r="VOW305" s="66"/>
      <c r="VOX305" s="66"/>
      <c r="VOY305" s="66"/>
      <c r="VOZ305" s="66"/>
      <c r="VPA305" s="66"/>
      <c r="VPB305" s="66"/>
      <c r="VPC305" s="66"/>
      <c r="VPD305" s="66"/>
      <c r="VPE305" s="66"/>
      <c r="VPF305" s="66"/>
      <c r="VPG305" s="66"/>
      <c r="VPH305" s="66"/>
      <c r="VPI305" s="66"/>
      <c r="VPJ305" s="66"/>
      <c r="VPK305" s="66"/>
      <c r="VPL305" s="66"/>
      <c r="VPM305" s="66"/>
      <c r="VPN305" s="66"/>
      <c r="VPO305" s="66"/>
      <c r="VPP305" s="66"/>
      <c r="VPQ305" s="66"/>
      <c r="VPR305" s="66"/>
      <c r="VPS305" s="66"/>
      <c r="VPT305" s="66"/>
      <c r="VPU305" s="66"/>
      <c r="VPV305" s="66"/>
      <c r="VPW305" s="66"/>
      <c r="VPX305" s="66"/>
      <c r="VPY305" s="66"/>
      <c r="VPZ305" s="66"/>
      <c r="VQA305" s="66"/>
      <c r="VQB305" s="66"/>
      <c r="VQC305" s="66"/>
      <c r="VQD305" s="66"/>
      <c r="VQE305" s="66"/>
      <c r="VQF305" s="66"/>
      <c r="VQG305" s="66"/>
      <c r="VQH305" s="66"/>
      <c r="VQI305" s="66"/>
      <c r="VQJ305" s="66"/>
      <c r="VQK305" s="66"/>
      <c r="VQL305" s="66"/>
      <c r="VQM305" s="66"/>
      <c r="VQN305" s="66"/>
      <c r="VQO305" s="66"/>
      <c r="VQP305" s="66"/>
      <c r="VQQ305" s="66"/>
      <c r="VQR305" s="66"/>
      <c r="VQS305" s="66"/>
      <c r="VQT305" s="66"/>
      <c r="VQU305" s="66"/>
      <c r="VQV305" s="66"/>
      <c r="VQW305" s="66"/>
      <c r="VQX305" s="66"/>
      <c r="VQY305" s="66"/>
      <c r="VQZ305" s="66"/>
      <c r="VRA305" s="66"/>
      <c r="VRB305" s="66"/>
      <c r="VRC305" s="66"/>
      <c r="VRD305" s="66"/>
      <c r="VRE305" s="66"/>
      <c r="VRF305" s="66"/>
      <c r="VRG305" s="66"/>
      <c r="VRH305" s="66"/>
      <c r="VRI305" s="66"/>
      <c r="VRJ305" s="66"/>
      <c r="VRK305" s="66"/>
      <c r="VRL305" s="66"/>
      <c r="VRM305" s="66"/>
      <c r="VRN305" s="66"/>
      <c r="VRO305" s="66"/>
      <c r="VRP305" s="66"/>
      <c r="VRQ305" s="66"/>
      <c r="VRR305" s="66"/>
      <c r="VRS305" s="66"/>
      <c r="VRT305" s="66"/>
      <c r="VRU305" s="66"/>
      <c r="VRV305" s="66"/>
      <c r="VRW305" s="66"/>
      <c r="VRX305" s="66"/>
      <c r="VRY305" s="66"/>
      <c r="VRZ305" s="66"/>
      <c r="VSA305" s="66"/>
      <c r="VSB305" s="66"/>
      <c r="VSC305" s="66"/>
      <c r="VSD305" s="66"/>
      <c r="VSE305" s="66"/>
      <c r="VSF305" s="66"/>
      <c r="VSG305" s="66"/>
      <c r="VSH305" s="66"/>
      <c r="VSI305" s="66"/>
      <c r="VSJ305" s="66"/>
      <c r="VSK305" s="66"/>
      <c r="VSL305" s="66"/>
      <c r="VSM305" s="66"/>
      <c r="VSN305" s="66"/>
      <c r="VSO305" s="66"/>
      <c r="VSP305" s="66"/>
      <c r="VSQ305" s="66"/>
      <c r="VSR305" s="66"/>
      <c r="VSS305" s="66"/>
      <c r="VST305" s="66"/>
      <c r="VSU305" s="66"/>
      <c r="VSV305" s="66"/>
      <c r="VSW305" s="66"/>
      <c r="VSX305" s="66"/>
      <c r="VSY305" s="66"/>
      <c r="VSZ305" s="66"/>
      <c r="VTA305" s="66"/>
      <c r="VTB305" s="66"/>
      <c r="VTC305" s="66"/>
      <c r="VTD305" s="66"/>
      <c r="VTE305" s="66"/>
      <c r="VTF305" s="66"/>
      <c r="VTG305" s="66"/>
      <c r="VTH305" s="66"/>
      <c r="VTI305" s="66"/>
      <c r="VTJ305" s="66"/>
      <c r="VTK305" s="66"/>
      <c r="VTL305" s="66"/>
      <c r="VTM305" s="66"/>
      <c r="VTN305" s="66"/>
      <c r="VTO305" s="66"/>
      <c r="VTP305" s="66"/>
      <c r="VTQ305" s="66"/>
      <c r="VTR305" s="66"/>
      <c r="VTS305" s="66"/>
      <c r="VTT305" s="66"/>
      <c r="VTU305" s="66"/>
      <c r="VTV305" s="66"/>
      <c r="VTW305" s="66"/>
      <c r="VTX305" s="66"/>
      <c r="VTY305" s="66"/>
      <c r="VTZ305" s="66"/>
      <c r="VUA305" s="66"/>
      <c r="VUB305" s="66"/>
      <c r="VUC305" s="66"/>
      <c r="VUD305" s="66"/>
      <c r="VUE305" s="66"/>
      <c r="VUF305" s="66"/>
      <c r="VUG305" s="66"/>
      <c r="VUH305" s="66"/>
      <c r="VUI305" s="66"/>
      <c r="VUJ305" s="66"/>
      <c r="VUK305" s="66"/>
      <c r="VUL305" s="66"/>
      <c r="VUM305" s="66"/>
      <c r="VUN305" s="66"/>
      <c r="VUO305" s="66"/>
      <c r="VUP305" s="66"/>
      <c r="VUQ305" s="66"/>
      <c r="VUR305" s="66"/>
      <c r="VUS305" s="66"/>
      <c r="VUT305" s="66"/>
      <c r="VUU305" s="66"/>
      <c r="VUV305" s="66"/>
      <c r="VUW305" s="66"/>
      <c r="VUX305" s="66"/>
      <c r="VUY305" s="66"/>
      <c r="VUZ305" s="66"/>
      <c r="VVA305" s="66"/>
      <c r="VVB305" s="66"/>
      <c r="VVC305" s="66"/>
      <c r="VVD305" s="66"/>
      <c r="VVE305" s="66"/>
      <c r="VVF305" s="66"/>
      <c r="VVG305" s="66"/>
      <c r="VVH305" s="66"/>
      <c r="VVI305" s="66"/>
      <c r="VVJ305" s="66"/>
      <c r="VVK305" s="66"/>
      <c r="VVL305" s="66"/>
      <c r="VVM305" s="66"/>
      <c r="VVN305" s="66"/>
      <c r="VVO305" s="66"/>
      <c r="VVP305" s="66"/>
      <c r="VVQ305" s="66"/>
      <c r="VVR305" s="66"/>
      <c r="VVS305" s="66"/>
      <c r="VVT305" s="66"/>
      <c r="VVU305" s="66"/>
      <c r="VVV305" s="66"/>
      <c r="VVW305" s="66"/>
      <c r="VVX305" s="66"/>
      <c r="VVY305" s="66"/>
      <c r="VVZ305" s="66"/>
      <c r="VWA305" s="66"/>
      <c r="VWB305" s="66"/>
      <c r="VWC305" s="66"/>
      <c r="VWD305" s="66"/>
      <c r="VWE305" s="66"/>
      <c r="VWF305" s="66"/>
      <c r="VWG305" s="66"/>
      <c r="VWH305" s="66"/>
      <c r="VWI305" s="66"/>
      <c r="VWJ305" s="66"/>
      <c r="VWK305" s="66"/>
      <c r="VWL305" s="66"/>
      <c r="VWM305" s="66"/>
      <c r="VWN305" s="66"/>
      <c r="VWO305" s="66"/>
      <c r="VWP305" s="66"/>
      <c r="VWQ305" s="66"/>
      <c r="VWR305" s="66"/>
      <c r="VWS305" s="66"/>
      <c r="VWT305" s="66"/>
      <c r="VWU305" s="66"/>
      <c r="VWV305" s="66"/>
      <c r="VWW305" s="66"/>
      <c r="VWX305" s="66"/>
      <c r="VWY305" s="66"/>
      <c r="VWZ305" s="66"/>
      <c r="VXA305" s="66"/>
      <c r="VXB305" s="66"/>
      <c r="VXC305" s="66"/>
      <c r="VXD305" s="66"/>
      <c r="VXE305" s="66"/>
      <c r="VXF305" s="66"/>
      <c r="VXG305" s="66"/>
      <c r="VXH305" s="66"/>
      <c r="VXI305" s="66"/>
      <c r="VXJ305" s="66"/>
      <c r="VXK305" s="66"/>
      <c r="VXL305" s="66"/>
      <c r="VXM305" s="66"/>
      <c r="VXN305" s="66"/>
      <c r="VXO305" s="66"/>
      <c r="VXP305" s="66"/>
      <c r="VXQ305" s="66"/>
      <c r="VXR305" s="66"/>
      <c r="VXS305" s="66"/>
      <c r="VXT305" s="66"/>
      <c r="VXU305" s="66"/>
      <c r="VXV305" s="66"/>
      <c r="VXW305" s="66"/>
      <c r="VXX305" s="66"/>
      <c r="VXY305" s="66"/>
      <c r="VXZ305" s="66"/>
      <c r="VYA305" s="66"/>
      <c r="VYB305" s="66"/>
      <c r="VYC305" s="66"/>
      <c r="VYD305" s="66"/>
      <c r="VYE305" s="66"/>
      <c r="VYF305" s="66"/>
      <c r="VYG305" s="66"/>
      <c r="VYH305" s="66"/>
      <c r="VYI305" s="66"/>
      <c r="VYJ305" s="66"/>
      <c r="VYK305" s="66"/>
      <c r="VYL305" s="66"/>
      <c r="VYM305" s="66"/>
      <c r="VYN305" s="66"/>
      <c r="VYO305" s="66"/>
      <c r="VYP305" s="66"/>
      <c r="VYQ305" s="66"/>
      <c r="VYR305" s="66"/>
      <c r="VYS305" s="66"/>
      <c r="VYT305" s="66"/>
      <c r="VYU305" s="66"/>
      <c r="VYV305" s="66"/>
      <c r="VYW305" s="66"/>
      <c r="VYX305" s="66"/>
      <c r="VYY305" s="66"/>
      <c r="VYZ305" s="66"/>
      <c r="VZA305" s="66"/>
      <c r="VZB305" s="66"/>
      <c r="VZC305" s="66"/>
      <c r="VZD305" s="66"/>
      <c r="VZE305" s="66"/>
      <c r="VZF305" s="66"/>
      <c r="VZG305" s="66"/>
      <c r="VZH305" s="66"/>
      <c r="VZI305" s="66"/>
      <c r="VZJ305" s="66"/>
      <c r="VZK305" s="66"/>
      <c r="VZL305" s="66"/>
      <c r="VZM305" s="66"/>
      <c r="VZN305" s="66"/>
      <c r="VZO305" s="66"/>
      <c r="VZP305" s="66"/>
      <c r="VZQ305" s="66"/>
      <c r="VZR305" s="66"/>
      <c r="VZS305" s="66"/>
      <c r="VZT305" s="66"/>
      <c r="VZU305" s="66"/>
      <c r="VZV305" s="66"/>
      <c r="VZW305" s="66"/>
      <c r="VZX305" s="66"/>
      <c r="VZY305" s="66"/>
      <c r="VZZ305" s="66"/>
      <c r="WAA305" s="66"/>
      <c r="WAB305" s="66"/>
      <c r="WAC305" s="66"/>
      <c r="WAD305" s="66"/>
      <c r="WAE305" s="66"/>
      <c r="WAF305" s="66"/>
      <c r="WAG305" s="66"/>
      <c r="WAH305" s="66"/>
      <c r="WAI305" s="66"/>
      <c r="WAJ305" s="66"/>
      <c r="WAK305" s="66"/>
      <c r="WAL305" s="66"/>
      <c r="WAM305" s="66"/>
      <c r="WAN305" s="66"/>
      <c r="WAO305" s="66"/>
      <c r="WAP305" s="66"/>
      <c r="WAQ305" s="66"/>
      <c r="WAR305" s="66"/>
      <c r="WAS305" s="66"/>
      <c r="WAT305" s="66"/>
      <c r="WAU305" s="66"/>
      <c r="WAV305" s="66"/>
      <c r="WAW305" s="66"/>
      <c r="WAX305" s="66"/>
      <c r="WAY305" s="66"/>
      <c r="WAZ305" s="66"/>
      <c r="WBA305" s="66"/>
      <c r="WBB305" s="66"/>
      <c r="WBC305" s="66"/>
      <c r="WBD305" s="66"/>
      <c r="WBE305" s="66"/>
      <c r="WBF305" s="66"/>
      <c r="WBG305" s="66"/>
      <c r="WBH305" s="66"/>
      <c r="WBI305" s="66"/>
      <c r="WBJ305" s="66"/>
      <c r="WBK305" s="66"/>
      <c r="WBL305" s="66"/>
      <c r="WBM305" s="66"/>
      <c r="WBN305" s="66"/>
      <c r="WBO305" s="66"/>
      <c r="WBP305" s="66"/>
      <c r="WBQ305" s="66"/>
      <c r="WBR305" s="66"/>
      <c r="WBS305" s="66"/>
      <c r="WBT305" s="66"/>
      <c r="WBU305" s="66"/>
      <c r="WBV305" s="66"/>
      <c r="WBW305" s="66"/>
      <c r="WBX305" s="66"/>
      <c r="WBY305" s="66"/>
      <c r="WBZ305" s="66"/>
      <c r="WCA305" s="66"/>
      <c r="WCB305" s="66"/>
      <c r="WCC305" s="66"/>
      <c r="WCD305" s="66"/>
      <c r="WCE305" s="66"/>
      <c r="WCF305" s="66"/>
      <c r="WCG305" s="66"/>
      <c r="WCH305" s="66"/>
      <c r="WCI305" s="66"/>
      <c r="WCJ305" s="66"/>
      <c r="WCK305" s="66"/>
      <c r="WCL305" s="66"/>
      <c r="WCM305" s="66"/>
      <c r="WCN305" s="66"/>
      <c r="WCO305" s="66"/>
      <c r="WCP305" s="66"/>
      <c r="WCQ305" s="66"/>
      <c r="WCR305" s="66"/>
      <c r="WCS305" s="66"/>
      <c r="WCT305" s="66"/>
      <c r="WCU305" s="66"/>
      <c r="WCV305" s="66"/>
      <c r="WCW305" s="66"/>
      <c r="WCX305" s="66"/>
      <c r="WCY305" s="66"/>
      <c r="WCZ305" s="66"/>
      <c r="WDA305" s="66"/>
      <c r="WDB305" s="66"/>
      <c r="WDC305" s="66"/>
      <c r="WDD305" s="66"/>
      <c r="WDE305" s="66"/>
      <c r="WDF305" s="66"/>
      <c r="WDG305" s="66"/>
      <c r="WDH305" s="66"/>
      <c r="WDI305" s="66"/>
      <c r="WDJ305" s="66"/>
      <c r="WDK305" s="66"/>
      <c r="WDL305" s="66"/>
      <c r="WDM305" s="66"/>
      <c r="WDN305" s="66"/>
      <c r="WDO305" s="66"/>
      <c r="WDP305" s="66"/>
      <c r="WDQ305" s="66"/>
      <c r="WDR305" s="66"/>
      <c r="WDS305" s="66"/>
      <c r="WDT305" s="66"/>
      <c r="WDU305" s="66"/>
      <c r="WDV305" s="66"/>
      <c r="WDW305" s="66"/>
      <c r="WDX305" s="66"/>
      <c r="WDY305" s="66"/>
      <c r="WDZ305" s="66"/>
      <c r="WEA305" s="66"/>
      <c r="WEB305" s="66"/>
      <c r="WEC305" s="66"/>
      <c r="WED305" s="66"/>
      <c r="WEE305" s="66"/>
      <c r="WEF305" s="66"/>
      <c r="WEG305" s="66"/>
      <c r="WEH305" s="66"/>
      <c r="WEI305" s="66"/>
      <c r="WEJ305" s="66"/>
      <c r="WEK305" s="66"/>
      <c r="WEL305" s="66"/>
      <c r="WEM305" s="66"/>
      <c r="WEN305" s="66"/>
      <c r="WEO305" s="66"/>
      <c r="WEP305" s="66"/>
      <c r="WEQ305" s="66"/>
      <c r="WER305" s="66"/>
      <c r="WES305" s="66"/>
      <c r="WET305" s="66"/>
      <c r="WEU305" s="66"/>
      <c r="WEV305" s="66"/>
      <c r="WEW305" s="66"/>
      <c r="WEX305" s="66"/>
      <c r="WEY305" s="66"/>
      <c r="WEZ305" s="66"/>
      <c r="WFA305" s="66"/>
      <c r="WFB305" s="66"/>
      <c r="WFC305" s="66"/>
      <c r="WFD305" s="66"/>
      <c r="WFE305" s="66"/>
      <c r="WFF305" s="66"/>
      <c r="WFG305" s="66"/>
      <c r="WFH305" s="66"/>
      <c r="WFI305" s="66"/>
      <c r="WFJ305" s="66"/>
      <c r="WFK305" s="66"/>
      <c r="WFL305" s="66"/>
      <c r="WFM305" s="66"/>
      <c r="WFN305" s="66"/>
      <c r="WFO305" s="66"/>
      <c r="WFP305" s="66"/>
      <c r="WFQ305" s="66"/>
      <c r="WFR305" s="66"/>
      <c r="WFS305" s="66"/>
      <c r="WFT305" s="66"/>
      <c r="WFU305" s="66"/>
      <c r="WFV305" s="66"/>
      <c r="WFW305" s="66"/>
      <c r="WFX305" s="66"/>
      <c r="WFY305" s="66"/>
      <c r="WFZ305" s="66"/>
      <c r="WGA305" s="66"/>
      <c r="WGB305" s="66"/>
      <c r="WGC305" s="66"/>
      <c r="WGD305" s="66"/>
      <c r="WGE305" s="66"/>
      <c r="WGF305" s="66"/>
      <c r="WGG305" s="66"/>
      <c r="WGH305" s="66"/>
      <c r="WGI305" s="66"/>
      <c r="WGJ305" s="66"/>
      <c r="WGK305" s="66"/>
      <c r="WGL305" s="66"/>
      <c r="WGM305" s="66"/>
      <c r="WGN305" s="66"/>
      <c r="WGO305" s="66"/>
      <c r="WGP305" s="66"/>
      <c r="WGQ305" s="66"/>
      <c r="WGR305" s="66"/>
      <c r="WGS305" s="66"/>
      <c r="WGT305" s="66"/>
      <c r="WGU305" s="66"/>
      <c r="WGV305" s="66"/>
      <c r="WGW305" s="66"/>
      <c r="WGX305" s="66"/>
      <c r="WGY305" s="66"/>
      <c r="WGZ305" s="66"/>
      <c r="WHA305" s="66"/>
      <c r="WHB305" s="66"/>
      <c r="WHC305" s="66"/>
      <c r="WHD305" s="66"/>
      <c r="WHE305" s="66"/>
      <c r="WHF305" s="66"/>
      <c r="WHG305" s="66"/>
      <c r="WHH305" s="66"/>
      <c r="WHI305" s="66"/>
      <c r="WHJ305" s="66"/>
      <c r="WHK305" s="66"/>
      <c r="WHL305" s="66"/>
      <c r="WHM305" s="66"/>
      <c r="WHN305" s="66"/>
      <c r="WHO305" s="66"/>
      <c r="WHP305" s="66"/>
      <c r="WHQ305" s="66"/>
      <c r="WHR305" s="66"/>
      <c r="WHS305" s="66"/>
      <c r="WHT305" s="66"/>
      <c r="WHU305" s="66"/>
      <c r="WHV305" s="66"/>
      <c r="WHW305" s="66"/>
      <c r="WHX305" s="66"/>
      <c r="WHY305" s="66"/>
      <c r="WHZ305" s="66"/>
      <c r="WIA305" s="66"/>
      <c r="WIB305" s="66"/>
      <c r="WIC305" s="66"/>
      <c r="WID305" s="66"/>
      <c r="WIE305" s="66"/>
      <c r="WIF305" s="66"/>
      <c r="WIG305" s="66"/>
      <c r="WIH305" s="66"/>
      <c r="WII305" s="66"/>
      <c r="WIJ305" s="66"/>
      <c r="WIK305" s="66"/>
      <c r="WIL305" s="66"/>
      <c r="WIM305" s="66"/>
      <c r="WIN305" s="66"/>
      <c r="WIO305" s="66"/>
      <c r="WIP305" s="66"/>
      <c r="WIQ305" s="66"/>
      <c r="WIR305" s="66"/>
      <c r="WIS305" s="66"/>
      <c r="WIT305" s="66"/>
      <c r="WIU305" s="66"/>
      <c r="WIV305" s="66"/>
      <c r="WIW305" s="66"/>
      <c r="WIX305" s="66"/>
      <c r="WIY305" s="66"/>
      <c r="WIZ305" s="66"/>
      <c r="WJA305" s="66"/>
      <c r="WJB305" s="66"/>
      <c r="WJC305" s="66"/>
      <c r="WJD305" s="66"/>
      <c r="WJE305" s="66"/>
      <c r="WJF305" s="66"/>
      <c r="WJG305" s="66"/>
      <c r="WJH305" s="66"/>
      <c r="WJI305" s="66"/>
      <c r="WJJ305" s="66"/>
      <c r="WJK305" s="66"/>
      <c r="WJL305" s="66"/>
      <c r="WJM305" s="66"/>
      <c r="WJN305" s="66"/>
      <c r="WJO305" s="66"/>
      <c r="WJP305" s="66"/>
      <c r="WJQ305" s="66"/>
      <c r="WJR305" s="66"/>
      <c r="WJS305" s="66"/>
      <c r="WJT305" s="66"/>
      <c r="WJU305" s="66"/>
      <c r="WJV305" s="66"/>
      <c r="WJW305" s="66"/>
      <c r="WJX305" s="66"/>
      <c r="WJY305" s="66"/>
      <c r="WJZ305" s="66"/>
      <c r="WKA305" s="66"/>
      <c r="WKB305" s="66"/>
      <c r="WKC305" s="66"/>
      <c r="WKD305" s="66"/>
      <c r="WKE305" s="66"/>
      <c r="WKF305" s="66"/>
      <c r="WKG305" s="66"/>
      <c r="WKH305" s="66"/>
      <c r="WKI305" s="66"/>
      <c r="WKJ305" s="66"/>
      <c r="WKK305" s="66"/>
      <c r="WKL305" s="66"/>
      <c r="WKM305" s="66"/>
      <c r="WKN305" s="66"/>
      <c r="WKO305" s="66"/>
      <c r="WKP305" s="66"/>
      <c r="WKQ305" s="66"/>
      <c r="WKR305" s="66"/>
      <c r="WKS305" s="66"/>
      <c r="WKT305" s="66"/>
      <c r="WKU305" s="66"/>
      <c r="WKV305" s="66"/>
      <c r="WKW305" s="66"/>
      <c r="WKX305" s="66"/>
      <c r="WKY305" s="66"/>
      <c r="WKZ305" s="66"/>
      <c r="WLA305" s="66"/>
      <c r="WLB305" s="66"/>
      <c r="WLC305" s="66"/>
      <c r="WLD305" s="66"/>
      <c r="WLE305" s="66"/>
      <c r="WLF305" s="66"/>
      <c r="WLG305" s="66"/>
      <c r="WLH305" s="66"/>
      <c r="WLI305" s="66"/>
      <c r="WLJ305" s="66"/>
      <c r="WLK305" s="66"/>
      <c r="WLL305" s="66"/>
      <c r="WLM305" s="66"/>
      <c r="WLN305" s="66"/>
      <c r="WLO305" s="66"/>
      <c r="WLP305" s="66"/>
      <c r="WLQ305" s="66"/>
      <c r="WLR305" s="66"/>
      <c r="WLS305" s="66"/>
      <c r="WLT305" s="66"/>
      <c r="WLU305" s="66"/>
      <c r="WLV305" s="66"/>
      <c r="WLW305" s="66"/>
      <c r="WLX305" s="66"/>
      <c r="WLY305" s="66"/>
      <c r="WLZ305" s="66"/>
      <c r="WMA305" s="66"/>
      <c r="WMB305" s="66"/>
      <c r="WMC305" s="66"/>
      <c r="WMD305" s="66"/>
      <c r="WME305" s="66"/>
      <c r="WMF305" s="66"/>
      <c r="WMG305" s="66"/>
      <c r="WMH305" s="66"/>
      <c r="WMI305" s="66"/>
      <c r="WMJ305" s="66"/>
      <c r="WMK305" s="66"/>
      <c r="WML305" s="66"/>
      <c r="WMM305" s="66"/>
      <c r="WMN305" s="66"/>
      <c r="WMO305" s="66"/>
      <c r="WMP305" s="66"/>
      <c r="WMQ305" s="66"/>
      <c r="WMR305" s="66"/>
      <c r="WMS305" s="66"/>
      <c r="WMT305" s="66"/>
      <c r="WMU305" s="66"/>
      <c r="WMV305" s="66"/>
      <c r="WMW305" s="66"/>
      <c r="WMX305" s="66"/>
      <c r="WMY305" s="66"/>
      <c r="WMZ305" s="66"/>
      <c r="WNA305" s="66"/>
      <c r="WNB305" s="66"/>
      <c r="WNC305" s="66"/>
      <c r="WND305" s="66"/>
      <c r="WNE305" s="66"/>
      <c r="WNF305" s="66"/>
      <c r="WNG305" s="66"/>
      <c r="WNH305" s="66"/>
      <c r="WNI305" s="66"/>
      <c r="WNJ305" s="66"/>
      <c r="WNK305" s="66"/>
      <c r="WNL305" s="66"/>
      <c r="WNM305" s="66"/>
      <c r="WNN305" s="66"/>
      <c r="WNO305" s="66"/>
      <c r="WNP305" s="66"/>
      <c r="WNQ305" s="66"/>
      <c r="WNR305" s="66"/>
      <c r="WNS305" s="66"/>
      <c r="WNT305" s="66"/>
      <c r="WNU305" s="66"/>
      <c r="WNV305" s="66"/>
      <c r="WNW305" s="66"/>
      <c r="WNX305" s="66"/>
      <c r="WNY305" s="66"/>
      <c r="WNZ305" s="66"/>
      <c r="WOA305" s="66"/>
      <c r="WOB305" s="66"/>
      <c r="WOC305" s="66"/>
      <c r="WOD305" s="66"/>
      <c r="WOE305" s="66"/>
      <c r="WOF305" s="66"/>
      <c r="WOG305" s="66"/>
      <c r="WOH305" s="66"/>
      <c r="WOI305" s="66"/>
      <c r="WOJ305" s="66"/>
      <c r="WOK305" s="66"/>
      <c r="WOL305" s="66"/>
      <c r="WOM305" s="66"/>
      <c r="WON305" s="66"/>
      <c r="WOO305" s="66"/>
      <c r="WOP305" s="66"/>
      <c r="WOQ305" s="66"/>
      <c r="WOR305" s="66"/>
      <c r="WOS305" s="66"/>
      <c r="WOT305" s="66"/>
      <c r="WOU305" s="66"/>
      <c r="WOV305" s="66"/>
      <c r="WOW305" s="66"/>
      <c r="WOX305" s="66"/>
      <c r="WOY305" s="66"/>
      <c r="WOZ305" s="66"/>
      <c r="WPA305" s="66"/>
      <c r="WPB305" s="66"/>
      <c r="WPC305" s="66"/>
      <c r="WPD305" s="66"/>
      <c r="WPE305" s="66"/>
      <c r="WPF305" s="66"/>
      <c r="WPG305" s="66"/>
      <c r="WPH305" s="66"/>
      <c r="WPI305" s="66"/>
      <c r="WPJ305" s="66"/>
      <c r="WPK305" s="66"/>
      <c r="WPL305" s="66"/>
      <c r="WPM305" s="66"/>
      <c r="WPN305" s="66"/>
      <c r="WPO305" s="66"/>
      <c r="WPP305" s="66"/>
      <c r="WPQ305" s="66"/>
      <c r="WPR305" s="66"/>
      <c r="WPS305" s="66"/>
      <c r="WPT305" s="66"/>
      <c r="WPU305" s="66"/>
      <c r="WPV305" s="66"/>
      <c r="WPW305" s="66"/>
      <c r="WPX305" s="66"/>
      <c r="WPY305" s="66"/>
      <c r="WPZ305" s="66"/>
      <c r="WQA305" s="66"/>
      <c r="WQB305" s="66"/>
      <c r="WQC305" s="66"/>
      <c r="WQD305" s="66"/>
      <c r="WQE305" s="66"/>
      <c r="WQF305" s="66"/>
      <c r="WQG305" s="66"/>
      <c r="WQH305" s="66"/>
      <c r="WQI305" s="66"/>
      <c r="WQJ305" s="66"/>
      <c r="WQK305" s="66"/>
      <c r="WQL305" s="66"/>
      <c r="WQM305" s="66"/>
      <c r="WQN305" s="66"/>
      <c r="WQO305" s="66"/>
      <c r="WQP305" s="66"/>
      <c r="WQQ305" s="66"/>
      <c r="WQR305" s="66"/>
      <c r="WQS305" s="66"/>
      <c r="WQT305" s="66"/>
      <c r="WQU305" s="66"/>
      <c r="WQV305" s="66"/>
      <c r="WQW305" s="66"/>
      <c r="WQX305" s="66"/>
      <c r="WQY305" s="66"/>
      <c r="WQZ305" s="66"/>
      <c r="WRA305" s="66"/>
      <c r="WRB305" s="66"/>
      <c r="WRC305" s="66"/>
      <c r="WRD305" s="66"/>
      <c r="WRE305" s="66"/>
      <c r="WRF305" s="66"/>
      <c r="WRG305" s="66"/>
      <c r="WRH305" s="66"/>
      <c r="WRI305" s="66"/>
      <c r="WRJ305" s="66"/>
      <c r="WRK305" s="66"/>
      <c r="WRL305" s="66"/>
      <c r="WRM305" s="66"/>
      <c r="WRN305" s="66"/>
      <c r="WRO305" s="66"/>
      <c r="WRP305" s="66"/>
      <c r="WRQ305" s="66"/>
      <c r="WRR305" s="66"/>
      <c r="WRS305" s="66"/>
      <c r="WRT305" s="66"/>
      <c r="WRU305" s="66"/>
      <c r="WRV305" s="66"/>
      <c r="WRW305" s="66"/>
      <c r="WRX305" s="66"/>
      <c r="WRY305" s="66"/>
      <c r="WRZ305" s="66"/>
      <c r="WSA305" s="66"/>
      <c r="WSB305" s="66"/>
      <c r="WSC305" s="66"/>
      <c r="WSD305" s="66"/>
      <c r="WSE305" s="66"/>
      <c r="WSF305" s="66"/>
      <c r="WSG305" s="66"/>
      <c r="WSH305" s="66"/>
      <c r="WSI305" s="66"/>
      <c r="WSJ305" s="66"/>
      <c r="WSK305" s="66"/>
      <c r="WSL305" s="66"/>
      <c r="WSM305" s="66"/>
      <c r="WSN305" s="66"/>
      <c r="WSO305" s="66"/>
      <c r="WSP305" s="66"/>
      <c r="WSQ305" s="66"/>
      <c r="WSR305" s="66"/>
      <c r="WSS305" s="66"/>
      <c r="WST305" s="66"/>
      <c r="WSU305" s="66"/>
      <c r="WSV305" s="66"/>
      <c r="WSW305" s="66"/>
      <c r="WSX305" s="66"/>
      <c r="WSY305" s="66"/>
      <c r="WSZ305" s="66"/>
      <c r="WTA305" s="66"/>
      <c r="WTB305" s="66"/>
      <c r="WTC305" s="66"/>
      <c r="WTD305" s="66"/>
      <c r="WTE305" s="66"/>
      <c r="WTF305" s="66"/>
      <c r="WTG305" s="66"/>
      <c r="WTH305" s="66"/>
      <c r="WTI305" s="66"/>
      <c r="WTJ305" s="66"/>
      <c r="WTK305" s="66"/>
      <c r="WTL305" s="66"/>
      <c r="WTM305" s="66"/>
      <c r="WTN305" s="66"/>
      <c r="WTO305" s="66"/>
      <c r="WTP305" s="66"/>
      <c r="WTQ305" s="66"/>
      <c r="WTR305" s="66"/>
      <c r="WTS305" s="66"/>
      <c r="WTT305" s="66"/>
      <c r="WTU305" s="66"/>
      <c r="WTV305" s="66"/>
      <c r="WTW305" s="66"/>
      <c r="WTX305" s="66"/>
      <c r="WTY305" s="66"/>
      <c r="WTZ305" s="66"/>
      <c r="WUA305" s="66"/>
      <c r="WUB305" s="66"/>
      <c r="WUC305" s="66"/>
      <c r="WUD305" s="66"/>
      <c r="WUE305" s="66"/>
      <c r="WUF305" s="66"/>
      <c r="WUG305" s="66"/>
      <c r="WUH305" s="66"/>
      <c r="WUI305" s="66"/>
      <c r="WUJ305" s="66"/>
      <c r="WUK305" s="66"/>
      <c r="WUL305" s="66"/>
      <c r="WUM305" s="66"/>
      <c r="WUN305" s="66"/>
      <c r="WUO305" s="66"/>
      <c r="WUP305" s="66"/>
      <c r="WUQ305" s="66"/>
      <c r="WUR305" s="66"/>
      <c r="WUS305" s="66"/>
      <c r="WUT305" s="66"/>
      <c r="WUU305" s="66"/>
      <c r="WUV305" s="66"/>
      <c r="WUW305" s="66"/>
      <c r="WUX305" s="66"/>
      <c r="WUY305" s="66"/>
      <c r="WUZ305" s="66"/>
      <c r="WVA305" s="66"/>
      <c r="WVB305" s="66"/>
      <c r="WVC305" s="66"/>
      <c r="WVD305" s="66"/>
      <c r="WVE305" s="66"/>
      <c r="WVF305" s="66"/>
      <c r="WVG305" s="66"/>
      <c r="WVH305" s="66"/>
      <c r="WVI305" s="66"/>
      <c r="WVJ305" s="66"/>
      <c r="WVK305" s="66"/>
      <c r="WVL305" s="66"/>
      <c r="WVM305" s="66"/>
      <c r="WVN305" s="66"/>
      <c r="WVO305" s="66"/>
      <c r="WVP305" s="66"/>
      <c r="WVQ305" s="66"/>
      <c r="WVR305" s="66"/>
      <c r="WVS305" s="66"/>
      <c r="WVT305" s="66"/>
      <c r="WVU305" s="66"/>
      <c r="WVV305" s="66"/>
      <c r="WVW305" s="66"/>
      <c r="WVX305" s="66"/>
      <c r="WVY305" s="66"/>
      <c r="WVZ305" s="66"/>
      <c r="WWA305" s="66"/>
      <c r="WWB305" s="66"/>
      <c r="WWC305" s="66"/>
      <c r="WWD305" s="66"/>
      <c r="WWE305" s="66"/>
      <c r="WWF305" s="66"/>
      <c r="WWG305" s="66"/>
      <c r="WWH305" s="66"/>
      <c r="WWI305" s="66"/>
      <c r="WWJ305" s="66"/>
      <c r="WWK305" s="66"/>
      <c r="WWL305" s="66"/>
      <c r="WWM305" s="66"/>
      <c r="WWN305" s="66"/>
      <c r="WWO305" s="66"/>
      <c r="WWP305" s="66"/>
      <c r="WWQ305" s="66"/>
      <c r="WWR305" s="66"/>
      <c r="WWS305" s="66"/>
      <c r="WWT305" s="66"/>
      <c r="WWU305" s="66"/>
      <c r="WWV305" s="66"/>
      <c r="WWW305" s="66"/>
      <c r="WWX305" s="66"/>
      <c r="WWY305" s="66"/>
      <c r="WWZ305" s="66"/>
      <c r="WXA305" s="66"/>
      <c r="WXB305" s="66"/>
      <c r="WXC305" s="66"/>
      <c r="WXD305" s="66"/>
      <c r="WXE305" s="66"/>
      <c r="WXF305" s="66"/>
      <c r="WXG305" s="66"/>
      <c r="WXH305" s="66"/>
      <c r="WXI305" s="66"/>
      <c r="WXJ305" s="66"/>
      <c r="WXK305" s="66"/>
      <c r="WXL305" s="66"/>
      <c r="WXM305" s="66"/>
      <c r="WXN305" s="66"/>
      <c r="WXO305" s="66"/>
      <c r="WXP305" s="66"/>
      <c r="WXQ305" s="66"/>
      <c r="WXR305" s="66"/>
      <c r="WXS305" s="66"/>
      <c r="WXT305" s="66"/>
      <c r="WXU305" s="66"/>
      <c r="WXV305" s="66"/>
      <c r="WXW305" s="66"/>
      <c r="WXX305" s="66"/>
      <c r="WXY305" s="66"/>
      <c r="WXZ305" s="66"/>
      <c r="WYA305" s="66"/>
      <c r="WYB305" s="66"/>
      <c r="WYC305" s="66"/>
      <c r="WYD305" s="66"/>
      <c r="WYE305" s="66"/>
      <c r="WYF305" s="66"/>
      <c r="WYG305" s="66"/>
      <c r="WYH305" s="66"/>
      <c r="WYI305" s="66"/>
      <c r="WYJ305" s="66"/>
      <c r="WYK305" s="66"/>
      <c r="WYL305" s="66"/>
      <c r="WYM305" s="66"/>
      <c r="WYN305" s="66"/>
      <c r="WYO305" s="66"/>
      <c r="WYP305" s="66"/>
      <c r="WYQ305" s="66"/>
      <c r="WYR305" s="66"/>
      <c r="WYS305" s="66"/>
      <c r="WYT305" s="66"/>
      <c r="WYU305" s="66"/>
      <c r="WYV305" s="66"/>
      <c r="WYW305" s="66"/>
      <c r="WYX305" s="66"/>
      <c r="WYY305" s="66"/>
      <c r="WYZ305" s="66"/>
      <c r="WZA305" s="66"/>
      <c r="WZB305" s="66"/>
      <c r="WZC305" s="66"/>
      <c r="WZD305" s="66"/>
      <c r="WZE305" s="66"/>
      <c r="WZF305" s="66"/>
      <c r="WZG305" s="66"/>
      <c r="WZH305" s="66"/>
      <c r="WZI305" s="66"/>
      <c r="WZJ305" s="66"/>
      <c r="WZK305" s="66"/>
      <c r="WZL305" s="66"/>
      <c r="WZM305" s="66"/>
      <c r="WZN305" s="66"/>
      <c r="WZO305" s="66"/>
      <c r="WZP305" s="66"/>
      <c r="WZQ305" s="66"/>
      <c r="WZR305" s="66"/>
      <c r="WZS305" s="66"/>
      <c r="WZT305" s="66"/>
      <c r="WZU305" s="66"/>
      <c r="WZV305" s="66"/>
      <c r="WZW305" s="66"/>
      <c r="WZX305" s="66"/>
      <c r="WZY305" s="66"/>
      <c r="WZZ305" s="66"/>
      <c r="XAA305" s="66"/>
      <c r="XAB305" s="66"/>
      <c r="XAC305" s="66"/>
      <c r="XAD305" s="66"/>
      <c r="XAE305" s="66"/>
      <c r="XAF305" s="66"/>
      <c r="XAG305" s="66"/>
      <c r="XAH305" s="66"/>
      <c r="XAI305" s="66"/>
      <c r="XAJ305" s="66"/>
      <c r="XAK305" s="66"/>
      <c r="XAL305" s="66"/>
      <c r="XAM305" s="66"/>
      <c r="XAN305" s="66"/>
      <c r="XAO305" s="66"/>
      <c r="XAP305" s="66"/>
      <c r="XAQ305" s="66"/>
      <c r="XAR305" s="66"/>
      <c r="XAS305" s="66"/>
      <c r="XAT305" s="66"/>
      <c r="XAU305" s="66"/>
      <c r="XAV305" s="66"/>
      <c r="XAW305" s="66"/>
      <c r="XAX305" s="66"/>
      <c r="XAY305" s="66"/>
      <c r="XAZ305" s="66"/>
      <c r="XBA305" s="66"/>
      <c r="XBB305" s="66"/>
      <c r="XBC305" s="66"/>
      <c r="XBD305" s="66"/>
      <c r="XBE305" s="66"/>
      <c r="XBF305" s="66"/>
      <c r="XBG305" s="66"/>
      <c r="XBH305" s="66"/>
      <c r="XBI305" s="66"/>
      <c r="XBJ305" s="66"/>
      <c r="XBK305" s="66"/>
      <c r="XBL305" s="66"/>
      <c r="XBM305" s="66"/>
      <c r="XBN305" s="66"/>
      <c r="XBO305" s="66"/>
      <c r="XBP305" s="66"/>
      <c r="XBQ305" s="66"/>
      <c r="XBR305" s="66"/>
      <c r="XBS305" s="66"/>
      <c r="XBT305" s="66"/>
      <c r="XBU305" s="66"/>
      <c r="XBV305" s="66"/>
      <c r="XBW305" s="66"/>
      <c r="XBX305" s="66"/>
      <c r="XBY305" s="66"/>
      <c r="XBZ305" s="66"/>
      <c r="XCA305" s="66"/>
      <c r="XCB305" s="66"/>
      <c r="XCC305" s="66"/>
      <c r="XCD305" s="66"/>
      <c r="XCE305" s="66"/>
      <c r="XCF305" s="66"/>
      <c r="XCG305" s="66"/>
      <c r="XCH305" s="66"/>
      <c r="XCI305" s="66"/>
      <c r="XCJ305" s="66"/>
      <c r="XCK305" s="66"/>
      <c r="XCL305" s="66"/>
      <c r="XCM305" s="66"/>
      <c r="XCN305" s="66"/>
      <c r="XCO305" s="66"/>
      <c r="XCP305" s="66"/>
      <c r="XCQ305" s="66"/>
      <c r="XCR305" s="66"/>
      <c r="XCS305" s="66"/>
      <c r="XCT305" s="66"/>
      <c r="XCU305" s="66"/>
      <c r="XCV305" s="66"/>
      <c r="XCW305" s="66"/>
      <c r="XCX305" s="66"/>
      <c r="XCY305" s="66"/>
      <c r="XCZ305" s="66"/>
      <c r="XDA305" s="66"/>
      <c r="XDB305" s="66"/>
      <c r="XDC305" s="66"/>
      <c r="XDD305" s="66"/>
      <c r="XDE305" s="66"/>
      <c r="XDF305" s="66"/>
      <c r="XDG305" s="66"/>
      <c r="XDH305" s="66"/>
      <c r="XDI305" s="66"/>
      <c r="XDJ305" s="66"/>
      <c r="XDK305" s="66"/>
      <c r="XDL305" s="66"/>
      <c r="XDM305" s="66"/>
      <c r="XDN305" s="66"/>
      <c r="XDO305" s="66"/>
      <c r="XDP305" s="66"/>
      <c r="XDQ305" s="66"/>
      <c r="XDR305" s="66"/>
      <c r="XDS305" s="66"/>
      <c r="XDT305" s="66"/>
      <c r="XDU305" s="66"/>
      <c r="XDV305" s="66"/>
      <c r="XDW305" s="66"/>
      <c r="XDX305" s="66"/>
      <c r="XDY305" s="66"/>
      <c r="XDZ305" s="66"/>
      <c r="XEA305" s="66"/>
      <c r="XEB305" s="66"/>
      <c r="XEC305" s="66"/>
      <c r="XED305" s="66"/>
      <c r="XEE305" s="66"/>
      <c r="XEF305" s="66"/>
      <c r="XEG305" s="66"/>
      <c r="XEH305" s="66"/>
      <c r="XEI305" s="66"/>
      <c r="XEJ305" s="66"/>
      <c r="XEK305" s="66"/>
      <c r="XEL305" s="66"/>
      <c r="XEM305" s="66"/>
      <c r="XEN305" s="66"/>
      <c r="XEO305" s="66"/>
      <c r="XEP305" s="66"/>
      <c r="XEQ305" s="66"/>
      <c r="XER305" s="66"/>
      <c r="XES305" s="66"/>
      <c r="XET305" s="66"/>
      <c r="XEU305" s="66"/>
      <c r="XEV305" s="66"/>
      <c r="XEW305" s="66"/>
      <c r="XEX305" s="66"/>
      <c r="XEY305" s="66"/>
      <c r="XEZ305" s="66"/>
      <c r="XFA305" s="66"/>
      <c r="XFB305" s="66"/>
      <c r="XFC305" s="66"/>
    </row>
    <row r="306" spans="1:16383" customFormat="1" outlineLevel="2" x14ac:dyDescent="0.25">
      <c r="A306" s="4" t="s">
        <v>7</v>
      </c>
      <c r="B306" s="10" t="s">
        <v>32</v>
      </c>
      <c r="C306" s="6" t="s">
        <v>126</v>
      </c>
      <c r="D306" s="7">
        <v>138</v>
      </c>
      <c r="E306" s="7">
        <v>150</v>
      </c>
      <c r="F306" s="9">
        <f>E306*1.2</f>
        <v>180</v>
      </c>
    </row>
    <row r="307" spans="1:16383" customFormat="1" outlineLevel="2" x14ac:dyDescent="0.25">
      <c r="A307" s="4" t="s">
        <v>7</v>
      </c>
      <c r="B307" s="10" t="s">
        <v>32</v>
      </c>
      <c r="C307" s="6" t="s">
        <v>91</v>
      </c>
      <c r="D307" s="7">
        <v>176</v>
      </c>
      <c r="E307" s="7">
        <v>150</v>
      </c>
      <c r="F307" s="9">
        <f>E307*1.2</f>
        <v>180</v>
      </c>
    </row>
    <row r="308" spans="1:16383" customFormat="1" outlineLevel="2" x14ac:dyDescent="0.25">
      <c r="A308" s="4" t="s">
        <v>7</v>
      </c>
      <c r="B308" s="10" t="s">
        <v>33</v>
      </c>
      <c r="C308" s="6" t="s">
        <v>115</v>
      </c>
      <c r="D308" s="7">
        <v>8</v>
      </c>
      <c r="E308" s="7">
        <v>150</v>
      </c>
      <c r="F308" s="9">
        <f>E308*1.2</f>
        <v>180</v>
      </c>
    </row>
    <row r="309" spans="1:16383" customFormat="1" outlineLevel="2" x14ac:dyDescent="0.25">
      <c r="A309" s="4" t="s">
        <v>7</v>
      </c>
      <c r="B309" s="10" t="s">
        <v>40</v>
      </c>
      <c r="C309" s="63" t="s">
        <v>41</v>
      </c>
      <c r="D309" s="7">
        <v>134</v>
      </c>
      <c r="E309" s="7">
        <v>150</v>
      </c>
      <c r="F309" s="9">
        <f>E309*1.2</f>
        <v>180</v>
      </c>
    </row>
    <row r="310" spans="1:16383" customFormat="1" outlineLevel="2" x14ac:dyDescent="0.25">
      <c r="A310" s="4" t="s">
        <v>7</v>
      </c>
      <c r="B310" s="10" t="s">
        <v>40</v>
      </c>
      <c r="C310" s="6" t="s">
        <v>42</v>
      </c>
      <c r="D310" s="7">
        <v>690</v>
      </c>
      <c r="E310" s="7">
        <v>150</v>
      </c>
      <c r="F310" s="9">
        <f>E310*1.2</f>
        <v>180</v>
      </c>
    </row>
    <row r="311" spans="1:16383" customFormat="1" outlineLevel="2" x14ac:dyDescent="0.25">
      <c r="A311" s="4" t="s">
        <v>7</v>
      </c>
      <c r="B311" s="10" t="s">
        <v>46</v>
      </c>
      <c r="C311" s="6" t="s">
        <v>47</v>
      </c>
      <c r="D311" s="7">
        <v>962</v>
      </c>
      <c r="E311" s="7">
        <v>150</v>
      </c>
      <c r="F311" s="9">
        <f t="shared" si="19"/>
        <v>180</v>
      </c>
    </row>
    <row r="312" spans="1:16383" customFormat="1" outlineLevel="2" x14ac:dyDescent="0.25">
      <c r="A312" s="4" t="s">
        <v>7</v>
      </c>
      <c r="B312" s="6" t="s">
        <v>32</v>
      </c>
      <c r="C312" s="5" t="s">
        <v>83</v>
      </c>
      <c r="D312" s="7">
        <v>184</v>
      </c>
      <c r="E312" s="7">
        <v>150</v>
      </c>
      <c r="F312" s="9">
        <f>E312*1.2</f>
        <v>180</v>
      </c>
    </row>
    <row r="313" spans="1:16383" customFormat="1" outlineLevel="1" x14ac:dyDescent="0.25">
      <c r="A313" s="67" t="s">
        <v>359</v>
      </c>
      <c r="B313" s="68"/>
      <c r="C313" s="68"/>
      <c r="D313" s="68"/>
      <c r="E313" s="68"/>
      <c r="F313" s="68"/>
    </row>
    <row r="314" spans="1:16383" customFormat="1" outlineLevel="2" x14ac:dyDescent="0.25">
      <c r="A314" s="4" t="s">
        <v>7</v>
      </c>
      <c r="B314" s="10" t="s">
        <v>31</v>
      </c>
      <c r="C314" s="6" t="s">
        <v>334</v>
      </c>
      <c r="D314" s="7">
        <v>22</v>
      </c>
      <c r="E314" s="7">
        <v>150</v>
      </c>
      <c r="F314" s="9">
        <f t="shared" ref="F314:F322" si="25">E314*1.2</f>
        <v>180</v>
      </c>
    </row>
    <row r="315" spans="1:16383" customFormat="1" outlineLevel="2" x14ac:dyDescent="0.25">
      <c r="A315" s="4" t="s">
        <v>7</v>
      </c>
      <c r="B315" s="10" t="s">
        <v>34</v>
      </c>
      <c r="C315" s="6" t="s">
        <v>35</v>
      </c>
      <c r="D315" s="7">
        <v>100</v>
      </c>
      <c r="E315" s="7">
        <v>150</v>
      </c>
      <c r="F315" s="9">
        <f t="shared" si="25"/>
        <v>180</v>
      </c>
    </row>
    <row r="316" spans="1:16383" customFormat="1" outlineLevel="2" x14ac:dyDescent="0.25">
      <c r="A316" s="20" t="s">
        <v>7</v>
      </c>
      <c r="B316" s="10" t="s">
        <v>37</v>
      </c>
      <c r="C316" s="6" t="s">
        <v>92</v>
      </c>
      <c r="D316" s="7">
        <f>114+44</f>
        <v>158</v>
      </c>
      <c r="E316" s="7">
        <v>150</v>
      </c>
      <c r="F316" s="9">
        <f t="shared" si="25"/>
        <v>180</v>
      </c>
    </row>
    <row r="317" spans="1:16383" customFormat="1" outlineLevel="2" x14ac:dyDescent="0.25">
      <c r="A317" s="20" t="s">
        <v>7</v>
      </c>
      <c r="B317" s="10" t="s">
        <v>37</v>
      </c>
      <c r="C317" s="6" t="s">
        <v>78</v>
      </c>
      <c r="D317" s="7">
        <v>86</v>
      </c>
      <c r="E317" s="7">
        <v>150</v>
      </c>
      <c r="F317" s="9">
        <f t="shared" si="25"/>
        <v>180</v>
      </c>
    </row>
    <row r="318" spans="1:16383" customFormat="1" outlineLevel="2" x14ac:dyDescent="0.25">
      <c r="A318" s="20" t="s">
        <v>7</v>
      </c>
      <c r="B318" s="10" t="s">
        <v>37</v>
      </c>
      <c r="C318" s="6" t="s">
        <v>38</v>
      </c>
      <c r="D318" s="7">
        <v>150</v>
      </c>
      <c r="E318" s="7">
        <v>150</v>
      </c>
      <c r="F318" s="9">
        <f t="shared" si="25"/>
        <v>180</v>
      </c>
    </row>
    <row r="319" spans="1:16383" customFormat="1" outlineLevel="2" x14ac:dyDescent="0.25">
      <c r="A319" s="4" t="s">
        <v>7</v>
      </c>
      <c r="B319" s="10" t="s">
        <v>37</v>
      </c>
      <c r="C319" s="6" t="s">
        <v>265</v>
      </c>
      <c r="D319" s="7">
        <v>304</v>
      </c>
      <c r="E319" s="7">
        <v>150</v>
      </c>
      <c r="F319" s="9">
        <f t="shared" si="25"/>
        <v>180</v>
      </c>
    </row>
    <row r="320" spans="1:16383" customFormat="1" outlineLevel="2" x14ac:dyDescent="0.25">
      <c r="A320" s="4" t="s">
        <v>7</v>
      </c>
      <c r="B320" s="10" t="s">
        <v>43</v>
      </c>
      <c r="C320" s="6" t="s">
        <v>44</v>
      </c>
      <c r="D320" s="7">
        <v>1034</v>
      </c>
      <c r="E320" s="7">
        <v>150</v>
      </c>
      <c r="F320" s="9">
        <f t="shared" si="25"/>
        <v>180</v>
      </c>
    </row>
    <row r="321" spans="1:6" customFormat="1" outlineLevel="2" x14ac:dyDescent="0.25">
      <c r="A321" s="4" t="s">
        <v>7</v>
      </c>
      <c r="B321" s="10" t="s">
        <v>43</v>
      </c>
      <c r="C321" s="6" t="s">
        <v>110</v>
      </c>
      <c r="D321" s="7">
        <v>586</v>
      </c>
      <c r="E321" s="7">
        <v>150</v>
      </c>
      <c r="F321" s="9">
        <f t="shared" si="25"/>
        <v>180</v>
      </c>
    </row>
    <row r="322" spans="1:6" customFormat="1" outlineLevel="2" x14ac:dyDescent="0.25">
      <c r="A322" s="4" t="s">
        <v>7</v>
      </c>
      <c r="B322" s="6" t="s">
        <v>65</v>
      </c>
      <c r="C322" s="5" t="s">
        <v>117</v>
      </c>
      <c r="D322" s="7">
        <v>30</v>
      </c>
      <c r="E322" s="7">
        <v>150</v>
      </c>
      <c r="F322" s="9">
        <f t="shared" si="25"/>
        <v>180</v>
      </c>
    </row>
    <row r="323" spans="1:6" customFormat="1" outlineLevel="2" x14ac:dyDescent="0.25">
      <c r="A323" s="4" t="s">
        <v>7</v>
      </c>
      <c r="B323" s="6" t="s">
        <v>37</v>
      </c>
      <c r="C323" s="5" t="s">
        <v>64</v>
      </c>
      <c r="D323" s="7">
        <v>14</v>
      </c>
      <c r="E323" s="7">
        <v>150</v>
      </c>
      <c r="F323" s="9">
        <f>E323*1.2</f>
        <v>180</v>
      </c>
    </row>
    <row r="324" spans="1:6" customFormat="1" outlineLevel="2" x14ac:dyDescent="0.25">
      <c r="A324" s="4" t="s">
        <v>7</v>
      </c>
      <c r="B324" s="6" t="s">
        <v>65</v>
      </c>
      <c r="C324" s="5" t="s">
        <v>81</v>
      </c>
      <c r="D324" s="7">
        <v>232</v>
      </c>
      <c r="E324" s="7">
        <v>150</v>
      </c>
      <c r="F324" s="9">
        <f>E324*1.2</f>
        <v>180</v>
      </c>
    </row>
    <row r="325" spans="1:6" customFormat="1" outlineLevel="1" x14ac:dyDescent="0.25">
      <c r="A325" s="67" t="s">
        <v>360</v>
      </c>
      <c r="B325" s="68"/>
      <c r="C325" s="68"/>
      <c r="D325" s="68"/>
      <c r="E325" s="68"/>
      <c r="F325" s="68"/>
    </row>
    <row r="326" spans="1:6" customFormat="1" outlineLevel="2" x14ac:dyDescent="0.25">
      <c r="A326" s="4" t="s">
        <v>7</v>
      </c>
      <c r="B326" s="6" t="s">
        <v>61</v>
      </c>
      <c r="C326" s="5" t="s">
        <v>98</v>
      </c>
      <c r="D326" s="7">
        <v>116</v>
      </c>
      <c r="E326" s="7">
        <v>330</v>
      </c>
      <c r="F326" s="9">
        <f t="shared" ref="F326:F329" si="26">E326*1.2</f>
        <v>396</v>
      </c>
    </row>
    <row r="327" spans="1:6" customFormat="1" outlineLevel="2" x14ac:dyDescent="0.25">
      <c r="A327" s="4" t="s">
        <v>7</v>
      </c>
      <c r="B327" s="6" t="s">
        <v>61</v>
      </c>
      <c r="C327" s="5" t="s">
        <v>99</v>
      </c>
      <c r="D327" s="7">
        <v>120</v>
      </c>
      <c r="E327" s="7">
        <v>330</v>
      </c>
      <c r="F327" s="9">
        <f t="shared" si="26"/>
        <v>396</v>
      </c>
    </row>
    <row r="328" spans="1:6" customFormat="1" outlineLevel="2" x14ac:dyDescent="0.25">
      <c r="A328" s="4" t="s">
        <v>7</v>
      </c>
      <c r="B328" s="6" t="s">
        <v>61</v>
      </c>
      <c r="C328" s="5" t="s">
        <v>62</v>
      </c>
      <c r="D328" s="7">
        <v>68</v>
      </c>
      <c r="E328" s="7">
        <v>330</v>
      </c>
      <c r="F328" s="9">
        <f t="shared" si="26"/>
        <v>396</v>
      </c>
    </row>
    <row r="329" spans="1:6" customFormat="1" outlineLevel="2" x14ac:dyDescent="0.25">
      <c r="A329" s="4" t="s">
        <v>7</v>
      </c>
      <c r="B329" s="6" t="s">
        <v>61</v>
      </c>
      <c r="C329" s="5" t="s">
        <v>63</v>
      </c>
      <c r="D329" s="7">
        <v>108</v>
      </c>
      <c r="E329" s="7">
        <v>330</v>
      </c>
      <c r="F329" s="9">
        <f t="shared" si="26"/>
        <v>396</v>
      </c>
    </row>
    <row r="330" spans="1:6" customFormat="1" x14ac:dyDescent="0.25">
      <c r="A330" s="69" t="s">
        <v>361</v>
      </c>
      <c r="B330" s="70"/>
      <c r="C330" s="70"/>
      <c r="D330" s="70"/>
      <c r="E330" s="70"/>
      <c r="F330" s="70"/>
    </row>
    <row r="331" spans="1:6" customFormat="1" outlineLevel="2" x14ac:dyDescent="0.25">
      <c r="A331" s="4" t="s">
        <v>7</v>
      </c>
      <c r="B331" s="5" t="s">
        <v>66</v>
      </c>
      <c r="C331" s="6" t="s">
        <v>67</v>
      </c>
      <c r="D331" s="8">
        <v>142</v>
      </c>
      <c r="E331" s="7">
        <v>145</v>
      </c>
      <c r="F331" s="9">
        <f>E331*1.2</f>
        <v>174</v>
      </c>
    </row>
    <row r="332" spans="1:6" customFormat="1" outlineLevel="2" x14ac:dyDescent="0.25">
      <c r="A332" s="4" t="s">
        <v>7</v>
      </c>
      <c r="B332" s="17" t="s">
        <v>68</v>
      </c>
      <c r="C332" s="18" t="s">
        <v>69</v>
      </c>
      <c r="D332" s="21">
        <v>1028</v>
      </c>
      <c r="E332" s="23">
        <v>500</v>
      </c>
      <c r="F332" s="9">
        <f>E332*1.2</f>
        <v>600</v>
      </c>
    </row>
    <row r="333" spans="1:6" customFormat="1" outlineLevel="2" x14ac:dyDescent="0.25">
      <c r="A333" s="26" t="s">
        <v>7</v>
      </c>
      <c r="B333" s="11" t="s">
        <v>70</v>
      </c>
      <c r="C333" s="12" t="s">
        <v>71</v>
      </c>
      <c r="D333" s="22">
        <v>460</v>
      </c>
      <c r="E333" s="23">
        <v>250</v>
      </c>
      <c r="F333" s="27">
        <f>E333*1.2</f>
        <v>300</v>
      </c>
    </row>
    <row r="334" spans="1:6" customFormat="1" outlineLevel="1" x14ac:dyDescent="0.25">
      <c r="A334" s="67" t="s">
        <v>362</v>
      </c>
      <c r="B334" s="68"/>
      <c r="C334" s="68"/>
      <c r="D334" s="68"/>
      <c r="E334" s="68"/>
      <c r="F334" s="68"/>
    </row>
    <row r="335" spans="1:6" customFormat="1" ht="13.5" customHeight="1" outlineLevel="2" x14ac:dyDescent="0.25">
      <c r="A335" s="24" t="s">
        <v>7</v>
      </c>
      <c r="B335" s="86" t="s">
        <v>129</v>
      </c>
      <c r="C335" s="49" t="s">
        <v>163</v>
      </c>
      <c r="D335" s="50">
        <v>98</v>
      </c>
      <c r="E335" s="28">
        <v>290</v>
      </c>
      <c r="F335" s="29">
        <f>E335*1.2</f>
        <v>348</v>
      </c>
    </row>
    <row r="336" spans="1:6" customFormat="1" outlineLevel="2" x14ac:dyDescent="0.25">
      <c r="A336" s="24" t="s">
        <v>7</v>
      </c>
      <c r="B336" s="87" t="s">
        <v>129</v>
      </c>
      <c r="C336" s="34" t="s">
        <v>239</v>
      </c>
      <c r="D336" s="82">
        <v>74</v>
      </c>
      <c r="E336" s="28">
        <v>290</v>
      </c>
      <c r="F336" s="29">
        <f t="shared" ref="F336:F352" si="27">E336*1.2</f>
        <v>348</v>
      </c>
    </row>
    <row r="337" spans="1:6" customFormat="1" outlineLevel="2" x14ac:dyDescent="0.25">
      <c r="A337" s="24" t="s">
        <v>7</v>
      </c>
      <c r="B337" s="87" t="s">
        <v>129</v>
      </c>
      <c r="C337" s="38" t="s">
        <v>164</v>
      </c>
      <c r="D337" s="33">
        <v>100</v>
      </c>
      <c r="E337" s="28">
        <v>290</v>
      </c>
      <c r="F337" s="29">
        <f t="shared" si="27"/>
        <v>348</v>
      </c>
    </row>
    <row r="338" spans="1:6" customFormat="1" outlineLevel="2" x14ac:dyDescent="0.25">
      <c r="A338" s="24" t="s">
        <v>7</v>
      </c>
      <c r="B338" s="87" t="s">
        <v>129</v>
      </c>
      <c r="C338" s="38" t="s">
        <v>118</v>
      </c>
      <c r="D338" s="33">
        <v>24</v>
      </c>
      <c r="E338" s="28">
        <v>290</v>
      </c>
      <c r="F338" s="29">
        <f t="shared" si="27"/>
        <v>348</v>
      </c>
    </row>
    <row r="339" spans="1:6" customFormat="1" outlineLevel="2" x14ac:dyDescent="0.25">
      <c r="A339" s="24" t="s">
        <v>7</v>
      </c>
      <c r="B339" s="87" t="s">
        <v>129</v>
      </c>
      <c r="C339" s="37" t="s">
        <v>127</v>
      </c>
      <c r="D339" s="33">
        <v>38</v>
      </c>
      <c r="E339" s="28">
        <v>290</v>
      </c>
      <c r="F339" s="29">
        <f t="shared" si="27"/>
        <v>348</v>
      </c>
    </row>
    <row r="340" spans="1:6" customFormat="1" outlineLevel="2" x14ac:dyDescent="0.25">
      <c r="A340" s="24" t="s">
        <v>7</v>
      </c>
      <c r="B340" s="87" t="s">
        <v>129</v>
      </c>
      <c r="C340" s="38" t="s">
        <v>157</v>
      </c>
      <c r="D340" s="33">
        <v>58</v>
      </c>
      <c r="E340" s="28">
        <v>290</v>
      </c>
      <c r="F340" s="29">
        <f t="shared" si="27"/>
        <v>348</v>
      </c>
    </row>
    <row r="341" spans="1:6" customFormat="1" outlineLevel="2" x14ac:dyDescent="0.25">
      <c r="A341" s="24" t="s">
        <v>7</v>
      </c>
      <c r="B341" s="87" t="s">
        <v>129</v>
      </c>
      <c r="C341" s="38" t="s">
        <v>177</v>
      </c>
      <c r="D341" s="33">
        <v>44</v>
      </c>
      <c r="E341" s="28">
        <v>290</v>
      </c>
      <c r="F341" s="29">
        <f t="shared" si="27"/>
        <v>348</v>
      </c>
    </row>
    <row r="342" spans="1:6" customFormat="1" outlineLevel="2" x14ac:dyDescent="0.25">
      <c r="A342" s="24" t="s">
        <v>7</v>
      </c>
      <c r="B342" s="87" t="s">
        <v>129</v>
      </c>
      <c r="C342" s="38" t="s">
        <v>113</v>
      </c>
      <c r="D342" s="33">
        <v>96</v>
      </c>
      <c r="E342" s="28">
        <v>290</v>
      </c>
      <c r="F342" s="29">
        <f t="shared" si="27"/>
        <v>348</v>
      </c>
    </row>
    <row r="343" spans="1:6" customFormat="1" outlineLevel="2" x14ac:dyDescent="0.25">
      <c r="A343" s="24" t="s">
        <v>7</v>
      </c>
      <c r="B343" s="87" t="s">
        <v>129</v>
      </c>
      <c r="C343" s="44" t="s">
        <v>121</v>
      </c>
      <c r="D343" s="45">
        <v>28</v>
      </c>
      <c r="E343" s="28">
        <v>290</v>
      </c>
      <c r="F343" s="29">
        <f t="shared" si="27"/>
        <v>348</v>
      </c>
    </row>
    <row r="344" spans="1:6" customFormat="1" outlineLevel="2" x14ac:dyDescent="0.25">
      <c r="A344" s="24" t="s">
        <v>7</v>
      </c>
      <c r="B344" s="87" t="s">
        <v>129</v>
      </c>
      <c r="C344" s="34" t="s">
        <v>221</v>
      </c>
      <c r="D344" s="88">
        <v>1456</v>
      </c>
      <c r="E344" s="28">
        <v>290</v>
      </c>
      <c r="F344" s="29">
        <f t="shared" si="27"/>
        <v>348</v>
      </c>
    </row>
    <row r="345" spans="1:6" customFormat="1" outlineLevel="2" x14ac:dyDescent="0.25">
      <c r="A345" s="24" t="s">
        <v>7</v>
      </c>
      <c r="B345" s="87" t="s">
        <v>129</v>
      </c>
      <c r="C345" s="34" t="s">
        <v>95</v>
      </c>
      <c r="D345" s="88">
        <v>60</v>
      </c>
      <c r="E345" s="28">
        <v>290</v>
      </c>
      <c r="F345" s="29">
        <f t="shared" si="27"/>
        <v>348</v>
      </c>
    </row>
    <row r="346" spans="1:6" customFormat="1" outlineLevel="2" x14ac:dyDescent="0.25">
      <c r="A346" s="24" t="s">
        <v>7</v>
      </c>
      <c r="B346" s="87" t="s">
        <v>129</v>
      </c>
      <c r="C346" s="37" t="s">
        <v>269</v>
      </c>
      <c r="D346" s="33">
        <v>308</v>
      </c>
      <c r="E346" s="28">
        <v>290</v>
      </c>
      <c r="F346" s="29">
        <f t="shared" si="27"/>
        <v>348</v>
      </c>
    </row>
    <row r="347" spans="1:6" customFormat="1" outlineLevel="2" x14ac:dyDescent="0.25">
      <c r="A347" s="24" t="s">
        <v>7</v>
      </c>
      <c r="B347" s="87" t="s">
        <v>129</v>
      </c>
      <c r="C347" s="37" t="s">
        <v>190</v>
      </c>
      <c r="D347" s="33">
        <v>542</v>
      </c>
      <c r="E347" s="28">
        <v>290</v>
      </c>
      <c r="F347" s="29">
        <f>E347*1.2</f>
        <v>348</v>
      </c>
    </row>
    <row r="348" spans="1:6" customFormat="1" outlineLevel="2" x14ac:dyDescent="0.25">
      <c r="A348" s="24" t="s">
        <v>7</v>
      </c>
      <c r="B348" s="87" t="s">
        <v>129</v>
      </c>
      <c r="C348" s="44" t="s">
        <v>125</v>
      </c>
      <c r="D348" s="33">
        <v>112</v>
      </c>
      <c r="E348" s="28">
        <v>290</v>
      </c>
      <c r="F348" s="29">
        <f t="shared" ref="F348:F349" si="28">E348*1.2</f>
        <v>348</v>
      </c>
    </row>
    <row r="349" spans="1:6" customFormat="1" outlineLevel="2" x14ac:dyDescent="0.25">
      <c r="A349" s="24" t="s">
        <v>7</v>
      </c>
      <c r="B349" s="87" t="s">
        <v>129</v>
      </c>
      <c r="C349" s="40" t="s">
        <v>198</v>
      </c>
      <c r="D349" s="33">
        <v>342</v>
      </c>
      <c r="E349" s="28">
        <v>290</v>
      </c>
      <c r="F349" s="29">
        <f t="shared" si="28"/>
        <v>348</v>
      </c>
    </row>
    <row r="350" spans="1:6" customFormat="1" outlineLevel="2" x14ac:dyDescent="0.25">
      <c r="A350" s="24" t="s">
        <v>7</v>
      </c>
      <c r="B350" s="87" t="s">
        <v>129</v>
      </c>
      <c r="C350" s="38" t="s">
        <v>185</v>
      </c>
      <c r="D350" s="33">
        <v>264</v>
      </c>
      <c r="E350" s="28">
        <v>290</v>
      </c>
      <c r="F350" s="29">
        <f t="shared" si="27"/>
        <v>348</v>
      </c>
    </row>
    <row r="351" spans="1:6" customFormat="1" outlineLevel="2" x14ac:dyDescent="0.25">
      <c r="A351" s="24" t="s">
        <v>7</v>
      </c>
      <c r="B351" s="87" t="s">
        <v>129</v>
      </c>
      <c r="C351" s="34" t="s">
        <v>133</v>
      </c>
      <c r="D351" s="88">
        <v>134</v>
      </c>
      <c r="E351" s="28">
        <v>290</v>
      </c>
      <c r="F351" s="29">
        <f t="shared" si="27"/>
        <v>348</v>
      </c>
    </row>
    <row r="352" spans="1:6" customFormat="1" outlineLevel="2" x14ac:dyDescent="0.25">
      <c r="A352" s="24" t="s">
        <v>7</v>
      </c>
      <c r="B352" s="87" t="s">
        <v>129</v>
      </c>
      <c r="C352" s="34" t="s">
        <v>122</v>
      </c>
      <c r="D352" s="88">
        <v>182</v>
      </c>
      <c r="E352" s="28">
        <v>290</v>
      </c>
      <c r="F352" s="29">
        <f t="shared" si="27"/>
        <v>348</v>
      </c>
    </row>
    <row r="353" spans="1:6" customFormat="1" x14ac:dyDescent="0.25">
      <c r="A353" s="71" t="s">
        <v>72</v>
      </c>
      <c r="B353" s="72"/>
      <c r="C353" s="72"/>
      <c r="D353" s="72"/>
      <c r="E353" s="72"/>
      <c r="F353" s="72"/>
    </row>
    <row r="354" spans="1:6" customFormat="1" x14ac:dyDescent="0.25">
      <c r="A354" s="24" t="s">
        <v>7</v>
      </c>
      <c r="B354" s="18" t="s">
        <v>73</v>
      </c>
      <c r="C354" s="17" t="s">
        <v>74</v>
      </c>
      <c r="D354" s="19">
        <v>400</v>
      </c>
      <c r="E354" s="19" t="s">
        <v>12</v>
      </c>
      <c r="F354" s="21" t="s">
        <v>12</v>
      </c>
    </row>
    <row r="355" spans="1:6" customFormat="1" x14ac:dyDescent="0.25">
      <c r="A355" s="24" t="s">
        <v>7</v>
      </c>
      <c r="B355" s="18" t="s">
        <v>39</v>
      </c>
      <c r="C355" s="17" t="s">
        <v>187</v>
      </c>
      <c r="D355" s="19">
        <v>23</v>
      </c>
      <c r="E355" s="19" t="s">
        <v>12</v>
      </c>
      <c r="F355" s="21" t="s">
        <v>12</v>
      </c>
    </row>
    <row r="356" spans="1:6" customFormat="1" x14ac:dyDescent="0.25"/>
    <row r="357" spans="1:6" customFormat="1" x14ac:dyDescent="0.25"/>
    <row r="358" spans="1:6" customFormat="1" x14ac:dyDescent="0.25"/>
    <row r="359" spans="1:6" customFormat="1" x14ac:dyDescent="0.25"/>
    <row r="360" spans="1:6" customFormat="1" x14ac:dyDescent="0.25"/>
  </sheetData>
  <mergeCells count="2370">
    <mergeCell ref="XES305:XEY305"/>
    <mergeCell ref="XEZ305:XFC305"/>
    <mergeCell ref="A313:F313"/>
    <mergeCell ref="A325:F325"/>
    <mergeCell ref="A330:F330"/>
    <mergeCell ref="A334:F334"/>
    <mergeCell ref="A353:F353"/>
    <mergeCell ref="XAD305:XAJ305"/>
    <mergeCell ref="XAK305:XAQ305"/>
    <mergeCell ref="XAR305:XAX305"/>
    <mergeCell ref="XAY305:XBE305"/>
    <mergeCell ref="XBF305:XBL305"/>
    <mergeCell ref="XBM305:XBS305"/>
    <mergeCell ref="XBT305:XBZ305"/>
    <mergeCell ref="XCA305:XCG305"/>
    <mergeCell ref="XCH305:XCN305"/>
    <mergeCell ref="XCO305:XCU305"/>
    <mergeCell ref="XCV305:XDB305"/>
    <mergeCell ref="XDC305:XDI305"/>
    <mergeCell ref="XDJ305:XDP305"/>
    <mergeCell ref="XDQ305:XDW305"/>
    <mergeCell ref="XDX305:XED305"/>
    <mergeCell ref="XEE305:XEK305"/>
    <mergeCell ref="XEL305:XER305"/>
    <mergeCell ref="WVO305:WVU305"/>
    <mergeCell ref="WVV305:WWB305"/>
    <mergeCell ref="WWC305:WWI305"/>
    <mergeCell ref="WWJ305:WWP305"/>
    <mergeCell ref="WWQ305:WWW305"/>
    <mergeCell ref="WWX305:WXD305"/>
    <mergeCell ref="WXE305:WXK305"/>
    <mergeCell ref="WXL305:WXR305"/>
    <mergeCell ref="WXS305:WXY305"/>
    <mergeCell ref="WXZ305:WYF305"/>
    <mergeCell ref="WYG305:WYM305"/>
    <mergeCell ref="WYN305:WYT305"/>
    <mergeCell ref="WYU305:WZA305"/>
    <mergeCell ref="WZB305:WZH305"/>
    <mergeCell ref="WZI305:WZO305"/>
    <mergeCell ref="WZP305:WZV305"/>
    <mergeCell ref="WZW305:XAC305"/>
    <mergeCell ref="WQZ305:WRF305"/>
    <mergeCell ref="WRG305:WRM305"/>
    <mergeCell ref="WRN305:WRT305"/>
    <mergeCell ref="WRU305:WSA305"/>
    <mergeCell ref="WSB305:WSH305"/>
    <mergeCell ref="WSI305:WSO305"/>
    <mergeCell ref="WSP305:WSV305"/>
    <mergeCell ref="WSW305:WTC305"/>
    <mergeCell ref="WTD305:WTJ305"/>
    <mergeCell ref="WTK305:WTQ305"/>
    <mergeCell ref="WTR305:WTX305"/>
    <mergeCell ref="WTY305:WUE305"/>
    <mergeCell ref="WUF305:WUL305"/>
    <mergeCell ref="WUM305:WUS305"/>
    <mergeCell ref="WUT305:WUZ305"/>
    <mergeCell ref="WVA305:WVG305"/>
    <mergeCell ref="WVH305:WVN305"/>
    <mergeCell ref="WMK305:WMQ305"/>
    <mergeCell ref="WMR305:WMX305"/>
    <mergeCell ref="WMY305:WNE305"/>
    <mergeCell ref="WNF305:WNL305"/>
    <mergeCell ref="WNM305:WNS305"/>
    <mergeCell ref="WNT305:WNZ305"/>
    <mergeCell ref="WOA305:WOG305"/>
    <mergeCell ref="WOH305:WON305"/>
    <mergeCell ref="WOO305:WOU305"/>
    <mergeCell ref="WOV305:WPB305"/>
    <mergeCell ref="WPC305:WPI305"/>
    <mergeCell ref="WPJ305:WPP305"/>
    <mergeCell ref="WPQ305:WPW305"/>
    <mergeCell ref="WPX305:WQD305"/>
    <mergeCell ref="WQE305:WQK305"/>
    <mergeCell ref="WQL305:WQR305"/>
    <mergeCell ref="WQS305:WQY305"/>
    <mergeCell ref="WHV305:WIB305"/>
    <mergeCell ref="WIC305:WII305"/>
    <mergeCell ref="WIJ305:WIP305"/>
    <mergeCell ref="WIQ305:WIW305"/>
    <mergeCell ref="WIX305:WJD305"/>
    <mergeCell ref="WJE305:WJK305"/>
    <mergeCell ref="WJL305:WJR305"/>
    <mergeCell ref="WJS305:WJY305"/>
    <mergeCell ref="WJZ305:WKF305"/>
    <mergeCell ref="WKG305:WKM305"/>
    <mergeCell ref="WKN305:WKT305"/>
    <mergeCell ref="WKU305:WLA305"/>
    <mergeCell ref="WLB305:WLH305"/>
    <mergeCell ref="WLI305:WLO305"/>
    <mergeCell ref="WLP305:WLV305"/>
    <mergeCell ref="WLW305:WMC305"/>
    <mergeCell ref="WMD305:WMJ305"/>
    <mergeCell ref="WDG305:WDM305"/>
    <mergeCell ref="WDN305:WDT305"/>
    <mergeCell ref="WDU305:WEA305"/>
    <mergeCell ref="WEB305:WEH305"/>
    <mergeCell ref="WEI305:WEO305"/>
    <mergeCell ref="WEP305:WEV305"/>
    <mergeCell ref="WEW305:WFC305"/>
    <mergeCell ref="WFD305:WFJ305"/>
    <mergeCell ref="WFK305:WFQ305"/>
    <mergeCell ref="WFR305:WFX305"/>
    <mergeCell ref="WFY305:WGE305"/>
    <mergeCell ref="WGF305:WGL305"/>
    <mergeCell ref="WGM305:WGS305"/>
    <mergeCell ref="WGT305:WGZ305"/>
    <mergeCell ref="WHA305:WHG305"/>
    <mergeCell ref="WHH305:WHN305"/>
    <mergeCell ref="WHO305:WHU305"/>
    <mergeCell ref="VYR305:VYX305"/>
    <mergeCell ref="VYY305:VZE305"/>
    <mergeCell ref="VZF305:VZL305"/>
    <mergeCell ref="VZM305:VZS305"/>
    <mergeCell ref="VZT305:VZZ305"/>
    <mergeCell ref="WAA305:WAG305"/>
    <mergeCell ref="WAH305:WAN305"/>
    <mergeCell ref="WAO305:WAU305"/>
    <mergeCell ref="WAV305:WBB305"/>
    <mergeCell ref="WBC305:WBI305"/>
    <mergeCell ref="WBJ305:WBP305"/>
    <mergeCell ref="WBQ305:WBW305"/>
    <mergeCell ref="WBX305:WCD305"/>
    <mergeCell ref="WCE305:WCK305"/>
    <mergeCell ref="WCL305:WCR305"/>
    <mergeCell ref="WCS305:WCY305"/>
    <mergeCell ref="WCZ305:WDF305"/>
    <mergeCell ref="VUC305:VUI305"/>
    <mergeCell ref="VUJ305:VUP305"/>
    <mergeCell ref="VUQ305:VUW305"/>
    <mergeCell ref="VUX305:VVD305"/>
    <mergeCell ref="VVE305:VVK305"/>
    <mergeCell ref="VVL305:VVR305"/>
    <mergeCell ref="VVS305:VVY305"/>
    <mergeCell ref="VVZ305:VWF305"/>
    <mergeCell ref="VWG305:VWM305"/>
    <mergeCell ref="VWN305:VWT305"/>
    <mergeCell ref="VWU305:VXA305"/>
    <mergeCell ref="VXB305:VXH305"/>
    <mergeCell ref="VXI305:VXO305"/>
    <mergeCell ref="VXP305:VXV305"/>
    <mergeCell ref="VXW305:VYC305"/>
    <mergeCell ref="VYD305:VYJ305"/>
    <mergeCell ref="VYK305:VYQ305"/>
    <mergeCell ref="VPN305:VPT305"/>
    <mergeCell ref="VPU305:VQA305"/>
    <mergeCell ref="VQB305:VQH305"/>
    <mergeCell ref="VQI305:VQO305"/>
    <mergeCell ref="VQP305:VQV305"/>
    <mergeCell ref="VQW305:VRC305"/>
    <mergeCell ref="VRD305:VRJ305"/>
    <mergeCell ref="VRK305:VRQ305"/>
    <mergeCell ref="VRR305:VRX305"/>
    <mergeCell ref="VRY305:VSE305"/>
    <mergeCell ref="VSF305:VSL305"/>
    <mergeCell ref="VSM305:VSS305"/>
    <mergeCell ref="VST305:VSZ305"/>
    <mergeCell ref="VTA305:VTG305"/>
    <mergeCell ref="VTH305:VTN305"/>
    <mergeCell ref="VTO305:VTU305"/>
    <mergeCell ref="VTV305:VUB305"/>
    <mergeCell ref="VKY305:VLE305"/>
    <mergeCell ref="VLF305:VLL305"/>
    <mergeCell ref="VLM305:VLS305"/>
    <mergeCell ref="VLT305:VLZ305"/>
    <mergeCell ref="VMA305:VMG305"/>
    <mergeCell ref="VMH305:VMN305"/>
    <mergeCell ref="VMO305:VMU305"/>
    <mergeCell ref="VMV305:VNB305"/>
    <mergeCell ref="VNC305:VNI305"/>
    <mergeCell ref="VNJ305:VNP305"/>
    <mergeCell ref="VNQ305:VNW305"/>
    <mergeCell ref="VNX305:VOD305"/>
    <mergeCell ref="VOE305:VOK305"/>
    <mergeCell ref="VOL305:VOR305"/>
    <mergeCell ref="VOS305:VOY305"/>
    <mergeCell ref="VOZ305:VPF305"/>
    <mergeCell ref="VPG305:VPM305"/>
    <mergeCell ref="VGJ305:VGP305"/>
    <mergeCell ref="VGQ305:VGW305"/>
    <mergeCell ref="VGX305:VHD305"/>
    <mergeCell ref="VHE305:VHK305"/>
    <mergeCell ref="VHL305:VHR305"/>
    <mergeCell ref="VHS305:VHY305"/>
    <mergeCell ref="VHZ305:VIF305"/>
    <mergeCell ref="VIG305:VIM305"/>
    <mergeCell ref="VIN305:VIT305"/>
    <mergeCell ref="VIU305:VJA305"/>
    <mergeCell ref="VJB305:VJH305"/>
    <mergeCell ref="VJI305:VJO305"/>
    <mergeCell ref="VJP305:VJV305"/>
    <mergeCell ref="VJW305:VKC305"/>
    <mergeCell ref="VKD305:VKJ305"/>
    <mergeCell ref="VKK305:VKQ305"/>
    <mergeCell ref="VKR305:VKX305"/>
    <mergeCell ref="VBU305:VCA305"/>
    <mergeCell ref="VCB305:VCH305"/>
    <mergeCell ref="VCI305:VCO305"/>
    <mergeCell ref="VCP305:VCV305"/>
    <mergeCell ref="VCW305:VDC305"/>
    <mergeCell ref="VDD305:VDJ305"/>
    <mergeCell ref="VDK305:VDQ305"/>
    <mergeCell ref="VDR305:VDX305"/>
    <mergeCell ref="VDY305:VEE305"/>
    <mergeCell ref="VEF305:VEL305"/>
    <mergeCell ref="VEM305:VES305"/>
    <mergeCell ref="VET305:VEZ305"/>
    <mergeCell ref="VFA305:VFG305"/>
    <mergeCell ref="VFH305:VFN305"/>
    <mergeCell ref="VFO305:VFU305"/>
    <mergeCell ref="VFV305:VGB305"/>
    <mergeCell ref="VGC305:VGI305"/>
    <mergeCell ref="UXF305:UXL305"/>
    <mergeCell ref="UXM305:UXS305"/>
    <mergeCell ref="UXT305:UXZ305"/>
    <mergeCell ref="UYA305:UYG305"/>
    <mergeCell ref="UYH305:UYN305"/>
    <mergeCell ref="UYO305:UYU305"/>
    <mergeCell ref="UYV305:UZB305"/>
    <mergeCell ref="UZC305:UZI305"/>
    <mergeCell ref="UZJ305:UZP305"/>
    <mergeCell ref="UZQ305:UZW305"/>
    <mergeCell ref="UZX305:VAD305"/>
    <mergeCell ref="VAE305:VAK305"/>
    <mergeCell ref="VAL305:VAR305"/>
    <mergeCell ref="VAS305:VAY305"/>
    <mergeCell ref="VAZ305:VBF305"/>
    <mergeCell ref="VBG305:VBM305"/>
    <mergeCell ref="VBN305:VBT305"/>
    <mergeCell ref="USQ305:USW305"/>
    <mergeCell ref="USX305:UTD305"/>
    <mergeCell ref="UTE305:UTK305"/>
    <mergeCell ref="UTL305:UTR305"/>
    <mergeCell ref="UTS305:UTY305"/>
    <mergeCell ref="UTZ305:UUF305"/>
    <mergeCell ref="UUG305:UUM305"/>
    <mergeCell ref="UUN305:UUT305"/>
    <mergeCell ref="UUU305:UVA305"/>
    <mergeCell ref="UVB305:UVH305"/>
    <mergeCell ref="UVI305:UVO305"/>
    <mergeCell ref="UVP305:UVV305"/>
    <mergeCell ref="UVW305:UWC305"/>
    <mergeCell ref="UWD305:UWJ305"/>
    <mergeCell ref="UWK305:UWQ305"/>
    <mergeCell ref="UWR305:UWX305"/>
    <mergeCell ref="UWY305:UXE305"/>
    <mergeCell ref="UOB305:UOH305"/>
    <mergeCell ref="UOI305:UOO305"/>
    <mergeCell ref="UOP305:UOV305"/>
    <mergeCell ref="UOW305:UPC305"/>
    <mergeCell ref="UPD305:UPJ305"/>
    <mergeCell ref="UPK305:UPQ305"/>
    <mergeCell ref="UPR305:UPX305"/>
    <mergeCell ref="UPY305:UQE305"/>
    <mergeCell ref="UQF305:UQL305"/>
    <mergeCell ref="UQM305:UQS305"/>
    <mergeCell ref="UQT305:UQZ305"/>
    <mergeCell ref="URA305:URG305"/>
    <mergeCell ref="URH305:URN305"/>
    <mergeCell ref="URO305:URU305"/>
    <mergeCell ref="URV305:USB305"/>
    <mergeCell ref="USC305:USI305"/>
    <mergeCell ref="USJ305:USP305"/>
    <mergeCell ref="UJM305:UJS305"/>
    <mergeCell ref="UJT305:UJZ305"/>
    <mergeCell ref="UKA305:UKG305"/>
    <mergeCell ref="UKH305:UKN305"/>
    <mergeCell ref="UKO305:UKU305"/>
    <mergeCell ref="UKV305:ULB305"/>
    <mergeCell ref="ULC305:ULI305"/>
    <mergeCell ref="ULJ305:ULP305"/>
    <mergeCell ref="ULQ305:ULW305"/>
    <mergeCell ref="ULX305:UMD305"/>
    <mergeCell ref="UME305:UMK305"/>
    <mergeCell ref="UML305:UMR305"/>
    <mergeCell ref="UMS305:UMY305"/>
    <mergeCell ref="UMZ305:UNF305"/>
    <mergeCell ref="UNG305:UNM305"/>
    <mergeCell ref="UNN305:UNT305"/>
    <mergeCell ref="UNU305:UOA305"/>
    <mergeCell ref="UEX305:UFD305"/>
    <mergeCell ref="UFE305:UFK305"/>
    <mergeCell ref="UFL305:UFR305"/>
    <mergeCell ref="UFS305:UFY305"/>
    <mergeCell ref="UFZ305:UGF305"/>
    <mergeCell ref="UGG305:UGM305"/>
    <mergeCell ref="UGN305:UGT305"/>
    <mergeCell ref="UGU305:UHA305"/>
    <mergeCell ref="UHB305:UHH305"/>
    <mergeCell ref="UHI305:UHO305"/>
    <mergeCell ref="UHP305:UHV305"/>
    <mergeCell ref="UHW305:UIC305"/>
    <mergeCell ref="UID305:UIJ305"/>
    <mergeCell ref="UIK305:UIQ305"/>
    <mergeCell ref="UIR305:UIX305"/>
    <mergeCell ref="UIY305:UJE305"/>
    <mergeCell ref="UJF305:UJL305"/>
    <mergeCell ref="UAI305:UAO305"/>
    <mergeCell ref="UAP305:UAV305"/>
    <mergeCell ref="UAW305:UBC305"/>
    <mergeCell ref="UBD305:UBJ305"/>
    <mergeCell ref="UBK305:UBQ305"/>
    <mergeCell ref="UBR305:UBX305"/>
    <mergeCell ref="UBY305:UCE305"/>
    <mergeCell ref="UCF305:UCL305"/>
    <mergeCell ref="UCM305:UCS305"/>
    <mergeCell ref="UCT305:UCZ305"/>
    <mergeCell ref="UDA305:UDG305"/>
    <mergeCell ref="UDH305:UDN305"/>
    <mergeCell ref="UDO305:UDU305"/>
    <mergeCell ref="UDV305:UEB305"/>
    <mergeCell ref="UEC305:UEI305"/>
    <mergeCell ref="UEJ305:UEP305"/>
    <mergeCell ref="UEQ305:UEW305"/>
    <mergeCell ref="TVT305:TVZ305"/>
    <mergeCell ref="TWA305:TWG305"/>
    <mergeCell ref="TWH305:TWN305"/>
    <mergeCell ref="TWO305:TWU305"/>
    <mergeCell ref="TWV305:TXB305"/>
    <mergeCell ref="TXC305:TXI305"/>
    <mergeCell ref="TXJ305:TXP305"/>
    <mergeCell ref="TXQ305:TXW305"/>
    <mergeCell ref="TXX305:TYD305"/>
    <mergeCell ref="TYE305:TYK305"/>
    <mergeCell ref="TYL305:TYR305"/>
    <mergeCell ref="TYS305:TYY305"/>
    <mergeCell ref="TYZ305:TZF305"/>
    <mergeCell ref="TZG305:TZM305"/>
    <mergeCell ref="TZN305:TZT305"/>
    <mergeCell ref="TZU305:UAA305"/>
    <mergeCell ref="UAB305:UAH305"/>
    <mergeCell ref="TRE305:TRK305"/>
    <mergeCell ref="TRL305:TRR305"/>
    <mergeCell ref="TRS305:TRY305"/>
    <mergeCell ref="TRZ305:TSF305"/>
    <mergeCell ref="TSG305:TSM305"/>
    <mergeCell ref="TSN305:TST305"/>
    <mergeCell ref="TSU305:TTA305"/>
    <mergeCell ref="TTB305:TTH305"/>
    <mergeCell ref="TTI305:TTO305"/>
    <mergeCell ref="TTP305:TTV305"/>
    <mergeCell ref="TTW305:TUC305"/>
    <mergeCell ref="TUD305:TUJ305"/>
    <mergeCell ref="TUK305:TUQ305"/>
    <mergeCell ref="TUR305:TUX305"/>
    <mergeCell ref="TUY305:TVE305"/>
    <mergeCell ref="TVF305:TVL305"/>
    <mergeCell ref="TVM305:TVS305"/>
    <mergeCell ref="TMP305:TMV305"/>
    <mergeCell ref="TMW305:TNC305"/>
    <mergeCell ref="TND305:TNJ305"/>
    <mergeCell ref="TNK305:TNQ305"/>
    <mergeCell ref="TNR305:TNX305"/>
    <mergeCell ref="TNY305:TOE305"/>
    <mergeCell ref="TOF305:TOL305"/>
    <mergeCell ref="TOM305:TOS305"/>
    <mergeCell ref="TOT305:TOZ305"/>
    <mergeCell ref="TPA305:TPG305"/>
    <mergeCell ref="TPH305:TPN305"/>
    <mergeCell ref="TPO305:TPU305"/>
    <mergeCell ref="TPV305:TQB305"/>
    <mergeCell ref="TQC305:TQI305"/>
    <mergeCell ref="TQJ305:TQP305"/>
    <mergeCell ref="TQQ305:TQW305"/>
    <mergeCell ref="TQX305:TRD305"/>
    <mergeCell ref="TIA305:TIG305"/>
    <mergeCell ref="TIH305:TIN305"/>
    <mergeCell ref="TIO305:TIU305"/>
    <mergeCell ref="TIV305:TJB305"/>
    <mergeCell ref="TJC305:TJI305"/>
    <mergeCell ref="TJJ305:TJP305"/>
    <mergeCell ref="TJQ305:TJW305"/>
    <mergeCell ref="TJX305:TKD305"/>
    <mergeCell ref="TKE305:TKK305"/>
    <mergeCell ref="TKL305:TKR305"/>
    <mergeCell ref="TKS305:TKY305"/>
    <mergeCell ref="TKZ305:TLF305"/>
    <mergeCell ref="TLG305:TLM305"/>
    <mergeCell ref="TLN305:TLT305"/>
    <mergeCell ref="TLU305:TMA305"/>
    <mergeCell ref="TMB305:TMH305"/>
    <mergeCell ref="TMI305:TMO305"/>
    <mergeCell ref="TDL305:TDR305"/>
    <mergeCell ref="TDS305:TDY305"/>
    <mergeCell ref="TDZ305:TEF305"/>
    <mergeCell ref="TEG305:TEM305"/>
    <mergeCell ref="TEN305:TET305"/>
    <mergeCell ref="TEU305:TFA305"/>
    <mergeCell ref="TFB305:TFH305"/>
    <mergeCell ref="TFI305:TFO305"/>
    <mergeCell ref="TFP305:TFV305"/>
    <mergeCell ref="TFW305:TGC305"/>
    <mergeCell ref="TGD305:TGJ305"/>
    <mergeCell ref="TGK305:TGQ305"/>
    <mergeCell ref="TGR305:TGX305"/>
    <mergeCell ref="TGY305:THE305"/>
    <mergeCell ref="THF305:THL305"/>
    <mergeCell ref="THM305:THS305"/>
    <mergeCell ref="THT305:THZ305"/>
    <mergeCell ref="SYW305:SZC305"/>
    <mergeCell ref="SZD305:SZJ305"/>
    <mergeCell ref="SZK305:SZQ305"/>
    <mergeCell ref="SZR305:SZX305"/>
    <mergeCell ref="SZY305:TAE305"/>
    <mergeCell ref="TAF305:TAL305"/>
    <mergeCell ref="TAM305:TAS305"/>
    <mergeCell ref="TAT305:TAZ305"/>
    <mergeCell ref="TBA305:TBG305"/>
    <mergeCell ref="TBH305:TBN305"/>
    <mergeCell ref="TBO305:TBU305"/>
    <mergeCell ref="TBV305:TCB305"/>
    <mergeCell ref="TCC305:TCI305"/>
    <mergeCell ref="TCJ305:TCP305"/>
    <mergeCell ref="TCQ305:TCW305"/>
    <mergeCell ref="TCX305:TDD305"/>
    <mergeCell ref="TDE305:TDK305"/>
    <mergeCell ref="SUH305:SUN305"/>
    <mergeCell ref="SUO305:SUU305"/>
    <mergeCell ref="SUV305:SVB305"/>
    <mergeCell ref="SVC305:SVI305"/>
    <mergeCell ref="SVJ305:SVP305"/>
    <mergeCell ref="SVQ305:SVW305"/>
    <mergeCell ref="SVX305:SWD305"/>
    <mergeCell ref="SWE305:SWK305"/>
    <mergeCell ref="SWL305:SWR305"/>
    <mergeCell ref="SWS305:SWY305"/>
    <mergeCell ref="SWZ305:SXF305"/>
    <mergeCell ref="SXG305:SXM305"/>
    <mergeCell ref="SXN305:SXT305"/>
    <mergeCell ref="SXU305:SYA305"/>
    <mergeCell ref="SYB305:SYH305"/>
    <mergeCell ref="SYI305:SYO305"/>
    <mergeCell ref="SYP305:SYV305"/>
    <mergeCell ref="SPS305:SPY305"/>
    <mergeCell ref="SPZ305:SQF305"/>
    <mergeCell ref="SQG305:SQM305"/>
    <mergeCell ref="SQN305:SQT305"/>
    <mergeCell ref="SQU305:SRA305"/>
    <mergeCell ref="SRB305:SRH305"/>
    <mergeCell ref="SRI305:SRO305"/>
    <mergeCell ref="SRP305:SRV305"/>
    <mergeCell ref="SRW305:SSC305"/>
    <mergeCell ref="SSD305:SSJ305"/>
    <mergeCell ref="SSK305:SSQ305"/>
    <mergeCell ref="SSR305:SSX305"/>
    <mergeCell ref="SSY305:STE305"/>
    <mergeCell ref="STF305:STL305"/>
    <mergeCell ref="STM305:STS305"/>
    <mergeCell ref="STT305:STZ305"/>
    <mergeCell ref="SUA305:SUG305"/>
    <mergeCell ref="SLD305:SLJ305"/>
    <mergeCell ref="SLK305:SLQ305"/>
    <mergeCell ref="SLR305:SLX305"/>
    <mergeCell ref="SLY305:SME305"/>
    <mergeCell ref="SMF305:SML305"/>
    <mergeCell ref="SMM305:SMS305"/>
    <mergeCell ref="SMT305:SMZ305"/>
    <mergeCell ref="SNA305:SNG305"/>
    <mergeCell ref="SNH305:SNN305"/>
    <mergeCell ref="SNO305:SNU305"/>
    <mergeCell ref="SNV305:SOB305"/>
    <mergeCell ref="SOC305:SOI305"/>
    <mergeCell ref="SOJ305:SOP305"/>
    <mergeCell ref="SOQ305:SOW305"/>
    <mergeCell ref="SOX305:SPD305"/>
    <mergeCell ref="SPE305:SPK305"/>
    <mergeCell ref="SPL305:SPR305"/>
    <mergeCell ref="SGO305:SGU305"/>
    <mergeCell ref="SGV305:SHB305"/>
    <mergeCell ref="SHC305:SHI305"/>
    <mergeCell ref="SHJ305:SHP305"/>
    <mergeCell ref="SHQ305:SHW305"/>
    <mergeCell ref="SHX305:SID305"/>
    <mergeCell ref="SIE305:SIK305"/>
    <mergeCell ref="SIL305:SIR305"/>
    <mergeCell ref="SIS305:SIY305"/>
    <mergeCell ref="SIZ305:SJF305"/>
    <mergeCell ref="SJG305:SJM305"/>
    <mergeCell ref="SJN305:SJT305"/>
    <mergeCell ref="SJU305:SKA305"/>
    <mergeCell ref="SKB305:SKH305"/>
    <mergeCell ref="SKI305:SKO305"/>
    <mergeCell ref="SKP305:SKV305"/>
    <mergeCell ref="SKW305:SLC305"/>
    <mergeCell ref="SBZ305:SCF305"/>
    <mergeCell ref="SCG305:SCM305"/>
    <mergeCell ref="SCN305:SCT305"/>
    <mergeCell ref="SCU305:SDA305"/>
    <mergeCell ref="SDB305:SDH305"/>
    <mergeCell ref="SDI305:SDO305"/>
    <mergeCell ref="SDP305:SDV305"/>
    <mergeCell ref="SDW305:SEC305"/>
    <mergeCell ref="SED305:SEJ305"/>
    <mergeCell ref="SEK305:SEQ305"/>
    <mergeCell ref="SER305:SEX305"/>
    <mergeCell ref="SEY305:SFE305"/>
    <mergeCell ref="SFF305:SFL305"/>
    <mergeCell ref="SFM305:SFS305"/>
    <mergeCell ref="SFT305:SFZ305"/>
    <mergeCell ref="SGA305:SGG305"/>
    <mergeCell ref="SGH305:SGN305"/>
    <mergeCell ref="RXK305:RXQ305"/>
    <mergeCell ref="RXR305:RXX305"/>
    <mergeCell ref="RXY305:RYE305"/>
    <mergeCell ref="RYF305:RYL305"/>
    <mergeCell ref="RYM305:RYS305"/>
    <mergeCell ref="RYT305:RYZ305"/>
    <mergeCell ref="RZA305:RZG305"/>
    <mergeCell ref="RZH305:RZN305"/>
    <mergeCell ref="RZO305:RZU305"/>
    <mergeCell ref="RZV305:SAB305"/>
    <mergeCell ref="SAC305:SAI305"/>
    <mergeCell ref="SAJ305:SAP305"/>
    <mergeCell ref="SAQ305:SAW305"/>
    <mergeCell ref="SAX305:SBD305"/>
    <mergeCell ref="SBE305:SBK305"/>
    <mergeCell ref="SBL305:SBR305"/>
    <mergeCell ref="SBS305:SBY305"/>
    <mergeCell ref="RSV305:RTB305"/>
    <mergeCell ref="RTC305:RTI305"/>
    <mergeCell ref="RTJ305:RTP305"/>
    <mergeCell ref="RTQ305:RTW305"/>
    <mergeCell ref="RTX305:RUD305"/>
    <mergeCell ref="RUE305:RUK305"/>
    <mergeCell ref="RUL305:RUR305"/>
    <mergeCell ref="RUS305:RUY305"/>
    <mergeCell ref="RUZ305:RVF305"/>
    <mergeCell ref="RVG305:RVM305"/>
    <mergeCell ref="RVN305:RVT305"/>
    <mergeCell ref="RVU305:RWA305"/>
    <mergeCell ref="RWB305:RWH305"/>
    <mergeCell ref="RWI305:RWO305"/>
    <mergeCell ref="RWP305:RWV305"/>
    <mergeCell ref="RWW305:RXC305"/>
    <mergeCell ref="RXD305:RXJ305"/>
    <mergeCell ref="ROG305:ROM305"/>
    <mergeCell ref="RON305:ROT305"/>
    <mergeCell ref="ROU305:RPA305"/>
    <mergeCell ref="RPB305:RPH305"/>
    <mergeCell ref="RPI305:RPO305"/>
    <mergeCell ref="RPP305:RPV305"/>
    <mergeCell ref="RPW305:RQC305"/>
    <mergeCell ref="RQD305:RQJ305"/>
    <mergeCell ref="RQK305:RQQ305"/>
    <mergeCell ref="RQR305:RQX305"/>
    <mergeCell ref="RQY305:RRE305"/>
    <mergeCell ref="RRF305:RRL305"/>
    <mergeCell ref="RRM305:RRS305"/>
    <mergeCell ref="RRT305:RRZ305"/>
    <mergeCell ref="RSA305:RSG305"/>
    <mergeCell ref="RSH305:RSN305"/>
    <mergeCell ref="RSO305:RSU305"/>
    <mergeCell ref="RJR305:RJX305"/>
    <mergeCell ref="RJY305:RKE305"/>
    <mergeCell ref="RKF305:RKL305"/>
    <mergeCell ref="RKM305:RKS305"/>
    <mergeCell ref="RKT305:RKZ305"/>
    <mergeCell ref="RLA305:RLG305"/>
    <mergeCell ref="RLH305:RLN305"/>
    <mergeCell ref="RLO305:RLU305"/>
    <mergeCell ref="RLV305:RMB305"/>
    <mergeCell ref="RMC305:RMI305"/>
    <mergeCell ref="RMJ305:RMP305"/>
    <mergeCell ref="RMQ305:RMW305"/>
    <mergeCell ref="RMX305:RND305"/>
    <mergeCell ref="RNE305:RNK305"/>
    <mergeCell ref="RNL305:RNR305"/>
    <mergeCell ref="RNS305:RNY305"/>
    <mergeCell ref="RNZ305:ROF305"/>
    <mergeCell ref="RFC305:RFI305"/>
    <mergeCell ref="RFJ305:RFP305"/>
    <mergeCell ref="RFQ305:RFW305"/>
    <mergeCell ref="RFX305:RGD305"/>
    <mergeCell ref="RGE305:RGK305"/>
    <mergeCell ref="RGL305:RGR305"/>
    <mergeCell ref="RGS305:RGY305"/>
    <mergeCell ref="RGZ305:RHF305"/>
    <mergeCell ref="RHG305:RHM305"/>
    <mergeCell ref="RHN305:RHT305"/>
    <mergeCell ref="RHU305:RIA305"/>
    <mergeCell ref="RIB305:RIH305"/>
    <mergeCell ref="RII305:RIO305"/>
    <mergeCell ref="RIP305:RIV305"/>
    <mergeCell ref="RIW305:RJC305"/>
    <mergeCell ref="RJD305:RJJ305"/>
    <mergeCell ref="RJK305:RJQ305"/>
    <mergeCell ref="RAN305:RAT305"/>
    <mergeCell ref="RAU305:RBA305"/>
    <mergeCell ref="RBB305:RBH305"/>
    <mergeCell ref="RBI305:RBO305"/>
    <mergeCell ref="RBP305:RBV305"/>
    <mergeCell ref="RBW305:RCC305"/>
    <mergeCell ref="RCD305:RCJ305"/>
    <mergeCell ref="RCK305:RCQ305"/>
    <mergeCell ref="RCR305:RCX305"/>
    <mergeCell ref="RCY305:RDE305"/>
    <mergeCell ref="RDF305:RDL305"/>
    <mergeCell ref="RDM305:RDS305"/>
    <mergeCell ref="RDT305:RDZ305"/>
    <mergeCell ref="REA305:REG305"/>
    <mergeCell ref="REH305:REN305"/>
    <mergeCell ref="REO305:REU305"/>
    <mergeCell ref="REV305:RFB305"/>
    <mergeCell ref="QVY305:QWE305"/>
    <mergeCell ref="QWF305:QWL305"/>
    <mergeCell ref="QWM305:QWS305"/>
    <mergeCell ref="QWT305:QWZ305"/>
    <mergeCell ref="QXA305:QXG305"/>
    <mergeCell ref="QXH305:QXN305"/>
    <mergeCell ref="QXO305:QXU305"/>
    <mergeCell ref="QXV305:QYB305"/>
    <mergeCell ref="QYC305:QYI305"/>
    <mergeCell ref="QYJ305:QYP305"/>
    <mergeCell ref="QYQ305:QYW305"/>
    <mergeCell ref="QYX305:QZD305"/>
    <mergeCell ref="QZE305:QZK305"/>
    <mergeCell ref="QZL305:QZR305"/>
    <mergeCell ref="QZS305:QZY305"/>
    <mergeCell ref="QZZ305:RAF305"/>
    <mergeCell ref="RAG305:RAM305"/>
    <mergeCell ref="QRJ305:QRP305"/>
    <mergeCell ref="QRQ305:QRW305"/>
    <mergeCell ref="QRX305:QSD305"/>
    <mergeCell ref="QSE305:QSK305"/>
    <mergeCell ref="QSL305:QSR305"/>
    <mergeCell ref="QSS305:QSY305"/>
    <mergeCell ref="QSZ305:QTF305"/>
    <mergeCell ref="QTG305:QTM305"/>
    <mergeCell ref="QTN305:QTT305"/>
    <mergeCell ref="QTU305:QUA305"/>
    <mergeCell ref="QUB305:QUH305"/>
    <mergeCell ref="QUI305:QUO305"/>
    <mergeCell ref="QUP305:QUV305"/>
    <mergeCell ref="QUW305:QVC305"/>
    <mergeCell ref="QVD305:QVJ305"/>
    <mergeCell ref="QVK305:QVQ305"/>
    <mergeCell ref="QVR305:QVX305"/>
    <mergeCell ref="QMU305:QNA305"/>
    <mergeCell ref="QNB305:QNH305"/>
    <mergeCell ref="QNI305:QNO305"/>
    <mergeCell ref="QNP305:QNV305"/>
    <mergeCell ref="QNW305:QOC305"/>
    <mergeCell ref="QOD305:QOJ305"/>
    <mergeCell ref="QOK305:QOQ305"/>
    <mergeCell ref="QOR305:QOX305"/>
    <mergeCell ref="QOY305:QPE305"/>
    <mergeCell ref="QPF305:QPL305"/>
    <mergeCell ref="QPM305:QPS305"/>
    <mergeCell ref="QPT305:QPZ305"/>
    <mergeCell ref="QQA305:QQG305"/>
    <mergeCell ref="QQH305:QQN305"/>
    <mergeCell ref="QQO305:QQU305"/>
    <mergeCell ref="QQV305:QRB305"/>
    <mergeCell ref="QRC305:QRI305"/>
    <mergeCell ref="QIF305:QIL305"/>
    <mergeCell ref="QIM305:QIS305"/>
    <mergeCell ref="QIT305:QIZ305"/>
    <mergeCell ref="QJA305:QJG305"/>
    <mergeCell ref="QJH305:QJN305"/>
    <mergeCell ref="QJO305:QJU305"/>
    <mergeCell ref="QJV305:QKB305"/>
    <mergeCell ref="QKC305:QKI305"/>
    <mergeCell ref="QKJ305:QKP305"/>
    <mergeCell ref="QKQ305:QKW305"/>
    <mergeCell ref="QKX305:QLD305"/>
    <mergeCell ref="QLE305:QLK305"/>
    <mergeCell ref="QLL305:QLR305"/>
    <mergeCell ref="QLS305:QLY305"/>
    <mergeCell ref="QLZ305:QMF305"/>
    <mergeCell ref="QMG305:QMM305"/>
    <mergeCell ref="QMN305:QMT305"/>
    <mergeCell ref="QDQ305:QDW305"/>
    <mergeCell ref="QDX305:QED305"/>
    <mergeCell ref="QEE305:QEK305"/>
    <mergeCell ref="QEL305:QER305"/>
    <mergeCell ref="QES305:QEY305"/>
    <mergeCell ref="QEZ305:QFF305"/>
    <mergeCell ref="QFG305:QFM305"/>
    <mergeCell ref="QFN305:QFT305"/>
    <mergeCell ref="QFU305:QGA305"/>
    <mergeCell ref="QGB305:QGH305"/>
    <mergeCell ref="QGI305:QGO305"/>
    <mergeCell ref="QGP305:QGV305"/>
    <mergeCell ref="QGW305:QHC305"/>
    <mergeCell ref="QHD305:QHJ305"/>
    <mergeCell ref="QHK305:QHQ305"/>
    <mergeCell ref="QHR305:QHX305"/>
    <mergeCell ref="QHY305:QIE305"/>
    <mergeCell ref="PZB305:PZH305"/>
    <mergeCell ref="PZI305:PZO305"/>
    <mergeCell ref="PZP305:PZV305"/>
    <mergeCell ref="PZW305:QAC305"/>
    <mergeCell ref="QAD305:QAJ305"/>
    <mergeCell ref="QAK305:QAQ305"/>
    <mergeCell ref="QAR305:QAX305"/>
    <mergeCell ref="QAY305:QBE305"/>
    <mergeCell ref="QBF305:QBL305"/>
    <mergeCell ref="QBM305:QBS305"/>
    <mergeCell ref="QBT305:QBZ305"/>
    <mergeCell ref="QCA305:QCG305"/>
    <mergeCell ref="QCH305:QCN305"/>
    <mergeCell ref="QCO305:QCU305"/>
    <mergeCell ref="QCV305:QDB305"/>
    <mergeCell ref="QDC305:QDI305"/>
    <mergeCell ref="QDJ305:QDP305"/>
    <mergeCell ref="PUM305:PUS305"/>
    <mergeCell ref="PUT305:PUZ305"/>
    <mergeCell ref="PVA305:PVG305"/>
    <mergeCell ref="PVH305:PVN305"/>
    <mergeCell ref="PVO305:PVU305"/>
    <mergeCell ref="PVV305:PWB305"/>
    <mergeCell ref="PWC305:PWI305"/>
    <mergeCell ref="PWJ305:PWP305"/>
    <mergeCell ref="PWQ305:PWW305"/>
    <mergeCell ref="PWX305:PXD305"/>
    <mergeCell ref="PXE305:PXK305"/>
    <mergeCell ref="PXL305:PXR305"/>
    <mergeCell ref="PXS305:PXY305"/>
    <mergeCell ref="PXZ305:PYF305"/>
    <mergeCell ref="PYG305:PYM305"/>
    <mergeCell ref="PYN305:PYT305"/>
    <mergeCell ref="PYU305:PZA305"/>
    <mergeCell ref="PPX305:PQD305"/>
    <mergeCell ref="PQE305:PQK305"/>
    <mergeCell ref="PQL305:PQR305"/>
    <mergeCell ref="PQS305:PQY305"/>
    <mergeCell ref="PQZ305:PRF305"/>
    <mergeCell ref="PRG305:PRM305"/>
    <mergeCell ref="PRN305:PRT305"/>
    <mergeCell ref="PRU305:PSA305"/>
    <mergeCell ref="PSB305:PSH305"/>
    <mergeCell ref="PSI305:PSO305"/>
    <mergeCell ref="PSP305:PSV305"/>
    <mergeCell ref="PSW305:PTC305"/>
    <mergeCell ref="PTD305:PTJ305"/>
    <mergeCell ref="PTK305:PTQ305"/>
    <mergeCell ref="PTR305:PTX305"/>
    <mergeCell ref="PTY305:PUE305"/>
    <mergeCell ref="PUF305:PUL305"/>
    <mergeCell ref="PLI305:PLO305"/>
    <mergeCell ref="PLP305:PLV305"/>
    <mergeCell ref="PLW305:PMC305"/>
    <mergeCell ref="PMD305:PMJ305"/>
    <mergeCell ref="PMK305:PMQ305"/>
    <mergeCell ref="PMR305:PMX305"/>
    <mergeCell ref="PMY305:PNE305"/>
    <mergeCell ref="PNF305:PNL305"/>
    <mergeCell ref="PNM305:PNS305"/>
    <mergeCell ref="PNT305:PNZ305"/>
    <mergeCell ref="POA305:POG305"/>
    <mergeCell ref="POH305:PON305"/>
    <mergeCell ref="POO305:POU305"/>
    <mergeCell ref="POV305:PPB305"/>
    <mergeCell ref="PPC305:PPI305"/>
    <mergeCell ref="PPJ305:PPP305"/>
    <mergeCell ref="PPQ305:PPW305"/>
    <mergeCell ref="PGT305:PGZ305"/>
    <mergeCell ref="PHA305:PHG305"/>
    <mergeCell ref="PHH305:PHN305"/>
    <mergeCell ref="PHO305:PHU305"/>
    <mergeCell ref="PHV305:PIB305"/>
    <mergeCell ref="PIC305:PII305"/>
    <mergeCell ref="PIJ305:PIP305"/>
    <mergeCell ref="PIQ305:PIW305"/>
    <mergeCell ref="PIX305:PJD305"/>
    <mergeCell ref="PJE305:PJK305"/>
    <mergeCell ref="PJL305:PJR305"/>
    <mergeCell ref="PJS305:PJY305"/>
    <mergeCell ref="PJZ305:PKF305"/>
    <mergeCell ref="PKG305:PKM305"/>
    <mergeCell ref="PKN305:PKT305"/>
    <mergeCell ref="PKU305:PLA305"/>
    <mergeCell ref="PLB305:PLH305"/>
    <mergeCell ref="PCE305:PCK305"/>
    <mergeCell ref="PCL305:PCR305"/>
    <mergeCell ref="PCS305:PCY305"/>
    <mergeCell ref="PCZ305:PDF305"/>
    <mergeCell ref="PDG305:PDM305"/>
    <mergeCell ref="PDN305:PDT305"/>
    <mergeCell ref="PDU305:PEA305"/>
    <mergeCell ref="PEB305:PEH305"/>
    <mergeCell ref="PEI305:PEO305"/>
    <mergeCell ref="PEP305:PEV305"/>
    <mergeCell ref="PEW305:PFC305"/>
    <mergeCell ref="PFD305:PFJ305"/>
    <mergeCell ref="PFK305:PFQ305"/>
    <mergeCell ref="PFR305:PFX305"/>
    <mergeCell ref="PFY305:PGE305"/>
    <mergeCell ref="PGF305:PGL305"/>
    <mergeCell ref="PGM305:PGS305"/>
    <mergeCell ref="OXP305:OXV305"/>
    <mergeCell ref="OXW305:OYC305"/>
    <mergeCell ref="OYD305:OYJ305"/>
    <mergeCell ref="OYK305:OYQ305"/>
    <mergeCell ref="OYR305:OYX305"/>
    <mergeCell ref="OYY305:OZE305"/>
    <mergeCell ref="OZF305:OZL305"/>
    <mergeCell ref="OZM305:OZS305"/>
    <mergeCell ref="OZT305:OZZ305"/>
    <mergeCell ref="PAA305:PAG305"/>
    <mergeCell ref="PAH305:PAN305"/>
    <mergeCell ref="PAO305:PAU305"/>
    <mergeCell ref="PAV305:PBB305"/>
    <mergeCell ref="PBC305:PBI305"/>
    <mergeCell ref="PBJ305:PBP305"/>
    <mergeCell ref="PBQ305:PBW305"/>
    <mergeCell ref="PBX305:PCD305"/>
    <mergeCell ref="OTA305:OTG305"/>
    <mergeCell ref="OTH305:OTN305"/>
    <mergeCell ref="OTO305:OTU305"/>
    <mergeCell ref="OTV305:OUB305"/>
    <mergeCell ref="OUC305:OUI305"/>
    <mergeCell ref="OUJ305:OUP305"/>
    <mergeCell ref="OUQ305:OUW305"/>
    <mergeCell ref="OUX305:OVD305"/>
    <mergeCell ref="OVE305:OVK305"/>
    <mergeCell ref="OVL305:OVR305"/>
    <mergeCell ref="OVS305:OVY305"/>
    <mergeCell ref="OVZ305:OWF305"/>
    <mergeCell ref="OWG305:OWM305"/>
    <mergeCell ref="OWN305:OWT305"/>
    <mergeCell ref="OWU305:OXA305"/>
    <mergeCell ref="OXB305:OXH305"/>
    <mergeCell ref="OXI305:OXO305"/>
    <mergeCell ref="OOL305:OOR305"/>
    <mergeCell ref="OOS305:OOY305"/>
    <mergeCell ref="OOZ305:OPF305"/>
    <mergeCell ref="OPG305:OPM305"/>
    <mergeCell ref="OPN305:OPT305"/>
    <mergeCell ref="OPU305:OQA305"/>
    <mergeCell ref="OQB305:OQH305"/>
    <mergeCell ref="OQI305:OQO305"/>
    <mergeCell ref="OQP305:OQV305"/>
    <mergeCell ref="OQW305:ORC305"/>
    <mergeCell ref="ORD305:ORJ305"/>
    <mergeCell ref="ORK305:ORQ305"/>
    <mergeCell ref="ORR305:ORX305"/>
    <mergeCell ref="ORY305:OSE305"/>
    <mergeCell ref="OSF305:OSL305"/>
    <mergeCell ref="OSM305:OSS305"/>
    <mergeCell ref="OST305:OSZ305"/>
    <mergeCell ref="OJW305:OKC305"/>
    <mergeCell ref="OKD305:OKJ305"/>
    <mergeCell ref="OKK305:OKQ305"/>
    <mergeCell ref="OKR305:OKX305"/>
    <mergeCell ref="OKY305:OLE305"/>
    <mergeCell ref="OLF305:OLL305"/>
    <mergeCell ref="OLM305:OLS305"/>
    <mergeCell ref="OLT305:OLZ305"/>
    <mergeCell ref="OMA305:OMG305"/>
    <mergeCell ref="OMH305:OMN305"/>
    <mergeCell ref="OMO305:OMU305"/>
    <mergeCell ref="OMV305:ONB305"/>
    <mergeCell ref="ONC305:ONI305"/>
    <mergeCell ref="ONJ305:ONP305"/>
    <mergeCell ref="ONQ305:ONW305"/>
    <mergeCell ref="ONX305:OOD305"/>
    <mergeCell ref="OOE305:OOK305"/>
    <mergeCell ref="OFH305:OFN305"/>
    <mergeCell ref="OFO305:OFU305"/>
    <mergeCell ref="OFV305:OGB305"/>
    <mergeCell ref="OGC305:OGI305"/>
    <mergeCell ref="OGJ305:OGP305"/>
    <mergeCell ref="OGQ305:OGW305"/>
    <mergeCell ref="OGX305:OHD305"/>
    <mergeCell ref="OHE305:OHK305"/>
    <mergeCell ref="OHL305:OHR305"/>
    <mergeCell ref="OHS305:OHY305"/>
    <mergeCell ref="OHZ305:OIF305"/>
    <mergeCell ref="OIG305:OIM305"/>
    <mergeCell ref="OIN305:OIT305"/>
    <mergeCell ref="OIU305:OJA305"/>
    <mergeCell ref="OJB305:OJH305"/>
    <mergeCell ref="OJI305:OJO305"/>
    <mergeCell ref="OJP305:OJV305"/>
    <mergeCell ref="OAS305:OAY305"/>
    <mergeCell ref="OAZ305:OBF305"/>
    <mergeCell ref="OBG305:OBM305"/>
    <mergeCell ref="OBN305:OBT305"/>
    <mergeCell ref="OBU305:OCA305"/>
    <mergeCell ref="OCB305:OCH305"/>
    <mergeCell ref="OCI305:OCO305"/>
    <mergeCell ref="OCP305:OCV305"/>
    <mergeCell ref="OCW305:ODC305"/>
    <mergeCell ref="ODD305:ODJ305"/>
    <mergeCell ref="ODK305:ODQ305"/>
    <mergeCell ref="ODR305:ODX305"/>
    <mergeCell ref="ODY305:OEE305"/>
    <mergeCell ref="OEF305:OEL305"/>
    <mergeCell ref="OEM305:OES305"/>
    <mergeCell ref="OET305:OEZ305"/>
    <mergeCell ref="OFA305:OFG305"/>
    <mergeCell ref="NWD305:NWJ305"/>
    <mergeCell ref="NWK305:NWQ305"/>
    <mergeCell ref="NWR305:NWX305"/>
    <mergeCell ref="NWY305:NXE305"/>
    <mergeCell ref="NXF305:NXL305"/>
    <mergeCell ref="NXM305:NXS305"/>
    <mergeCell ref="NXT305:NXZ305"/>
    <mergeCell ref="NYA305:NYG305"/>
    <mergeCell ref="NYH305:NYN305"/>
    <mergeCell ref="NYO305:NYU305"/>
    <mergeCell ref="NYV305:NZB305"/>
    <mergeCell ref="NZC305:NZI305"/>
    <mergeCell ref="NZJ305:NZP305"/>
    <mergeCell ref="NZQ305:NZW305"/>
    <mergeCell ref="NZX305:OAD305"/>
    <mergeCell ref="OAE305:OAK305"/>
    <mergeCell ref="OAL305:OAR305"/>
    <mergeCell ref="NRO305:NRU305"/>
    <mergeCell ref="NRV305:NSB305"/>
    <mergeCell ref="NSC305:NSI305"/>
    <mergeCell ref="NSJ305:NSP305"/>
    <mergeCell ref="NSQ305:NSW305"/>
    <mergeCell ref="NSX305:NTD305"/>
    <mergeCell ref="NTE305:NTK305"/>
    <mergeCell ref="NTL305:NTR305"/>
    <mergeCell ref="NTS305:NTY305"/>
    <mergeCell ref="NTZ305:NUF305"/>
    <mergeCell ref="NUG305:NUM305"/>
    <mergeCell ref="NUN305:NUT305"/>
    <mergeCell ref="NUU305:NVA305"/>
    <mergeCell ref="NVB305:NVH305"/>
    <mergeCell ref="NVI305:NVO305"/>
    <mergeCell ref="NVP305:NVV305"/>
    <mergeCell ref="NVW305:NWC305"/>
    <mergeCell ref="NMZ305:NNF305"/>
    <mergeCell ref="NNG305:NNM305"/>
    <mergeCell ref="NNN305:NNT305"/>
    <mergeCell ref="NNU305:NOA305"/>
    <mergeCell ref="NOB305:NOH305"/>
    <mergeCell ref="NOI305:NOO305"/>
    <mergeCell ref="NOP305:NOV305"/>
    <mergeCell ref="NOW305:NPC305"/>
    <mergeCell ref="NPD305:NPJ305"/>
    <mergeCell ref="NPK305:NPQ305"/>
    <mergeCell ref="NPR305:NPX305"/>
    <mergeCell ref="NPY305:NQE305"/>
    <mergeCell ref="NQF305:NQL305"/>
    <mergeCell ref="NQM305:NQS305"/>
    <mergeCell ref="NQT305:NQZ305"/>
    <mergeCell ref="NRA305:NRG305"/>
    <mergeCell ref="NRH305:NRN305"/>
    <mergeCell ref="NIK305:NIQ305"/>
    <mergeCell ref="NIR305:NIX305"/>
    <mergeCell ref="NIY305:NJE305"/>
    <mergeCell ref="NJF305:NJL305"/>
    <mergeCell ref="NJM305:NJS305"/>
    <mergeCell ref="NJT305:NJZ305"/>
    <mergeCell ref="NKA305:NKG305"/>
    <mergeCell ref="NKH305:NKN305"/>
    <mergeCell ref="NKO305:NKU305"/>
    <mergeCell ref="NKV305:NLB305"/>
    <mergeCell ref="NLC305:NLI305"/>
    <mergeCell ref="NLJ305:NLP305"/>
    <mergeCell ref="NLQ305:NLW305"/>
    <mergeCell ref="NLX305:NMD305"/>
    <mergeCell ref="NME305:NMK305"/>
    <mergeCell ref="NML305:NMR305"/>
    <mergeCell ref="NMS305:NMY305"/>
    <mergeCell ref="NDV305:NEB305"/>
    <mergeCell ref="NEC305:NEI305"/>
    <mergeCell ref="NEJ305:NEP305"/>
    <mergeCell ref="NEQ305:NEW305"/>
    <mergeCell ref="NEX305:NFD305"/>
    <mergeCell ref="NFE305:NFK305"/>
    <mergeCell ref="NFL305:NFR305"/>
    <mergeCell ref="NFS305:NFY305"/>
    <mergeCell ref="NFZ305:NGF305"/>
    <mergeCell ref="NGG305:NGM305"/>
    <mergeCell ref="NGN305:NGT305"/>
    <mergeCell ref="NGU305:NHA305"/>
    <mergeCell ref="NHB305:NHH305"/>
    <mergeCell ref="NHI305:NHO305"/>
    <mergeCell ref="NHP305:NHV305"/>
    <mergeCell ref="NHW305:NIC305"/>
    <mergeCell ref="NID305:NIJ305"/>
    <mergeCell ref="MZG305:MZM305"/>
    <mergeCell ref="MZN305:MZT305"/>
    <mergeCell ref="MZU305:NAA305"/>
    <mergeCell ref="NAB305:NAH305"/>
    <mergeCell ref="NAI305:NAO305"/>
    <mergeCell ref="NAP305:NAV305"/>
    <mergeCell ref="NAW305:NBC305"/>
    <mergeCell ref="NBD305:NBJ305"/>
    <mergeCell ref="NBK305:NBQ305"/>
    <mergeCell ref="NBR305:NBX305"/>
    <mergeCell ref="NBY305:NCE305"/>
    <mergeCell ref="NCF305:NCL305"/>
    <mergeCell ref="NCM305:NCS305"/>
    <mergeCell ref="NCT305:NCZ305"/>
    <mergeCell ref="NDA305:NDG305"/>
    <mergeCell ref="NDH305:NDN305"/>
    <mergeCell ref="NDO305:NDU305"/>
    <mergeCell ref="MUR305:MUX305"/>
    <mergeCell ref="MUY305:MVE305"/>
    <mergeCell ref="MVF305:MVL305"/>
    <mergeCell ref="MVM305:MVS305"/>
    <mergeCell ref="MVT305:MVZ305"/>
    <mergeCell ref="MWA305:MWG305"/>
    <mergeCell ref="MWH305:MWN305"/>
    <mergeCell ref="MWO305:MWU305"/>
    <mergeCell ref="MWV305:MXB305"/>
    <mergeCell ref="MXC305:MXI305"/>
    <mergeCell ref="MXJ305:MXP305"/>
    <mergeCell ref="MXQ305:MXW305"/>
    <mergeCell ref="MXX305:MYD305"/>
    <mergeCell ref="MYE305:MYK305"/>
    <mergeCell ref="MYL305:MYR305"/>
    <mergeCell ref="MYS305:MYY305"/>
    <mergeCell ref="MYZ305:MZF305"/>
    <mergeCell ref="MQC305:MQI305"/>
    <mergeCell ref="MQJ305:MQP305"/>
    <mergeCell ref="MQQ305:MQW305"/>
    <mergeCell ref="MQX305:MRD305"/>
    <mergeCell ref="MRE305:MRK305"/>
    <mergeCell ref="MRL305:MRR305"/>
    <mergeCell ref="MRS305:MRY305"/>
    <mergeCell ref="MRZ305:MSF305"/>
    <mergeCell ref="MSG305:MSM305"/>
    <mergeCell ref="MSN305:MST305"/>
    <mergeCell ref="MSU305:MTA305"/>
    <mergeCell ref="MTB305:MTH305"/>
    <mergeCell ref="MTI305:MTO305"/>
    <mergeCell ref="MTP305:MTV305"/>
    <mergeCell ref="MTW305:MUC305"/>
    <mergeCell ref="MUD305:MUJ305"/>
    <mergeCell ref="MUK305:MUQ305"/>
    <mergeCell ref="MLN305:MLT305"/>
    <mergeCell ref="MLU305:MMA305"/>
    <mergeCell ref="MMB305:MMH305"/>
    <mergeCell ref="MMI305:MMO305"/>
    <mergeCell ref="MMP305:MMV305"/>
    <mergeCell ref="MMW305:MNC305"/>
    <mergeCell ref="MND305:MNJ305"/>
    <mergeCell ref="MNK305:MNQ305"/>
    <mergeCell ref="MNR305:MNX305"/>
    <mergeCell ref="MNY305:MOE305"/>
    <mergeCell ref="MOF305:MOL305"/>
    <mergeCell ref="MOM305:MOS305"/>
    <mergeCell ref="MOT305:MOZ305"/>
    <mergeCell ref="MPA305:MPG305"/>
    <mergeCell ref="MPH305:MPN305"/>
    <mergeCell ref="MPO305:MPU305"/>
    <mergeCell ref="MPV305:MQB305"/>
    <mergeCell ref="MGY305:MHE305"/>
    <mergeCell ref="MHF305:MHL305"/>
    <mergeCell ref="MHM305:MHS305"/>
    <mergeCell ref="MHT305:MHZ305"/>
    <mergeCell ref="MIA305:MIG305"/>
    <mergeCell ref="MIH305:MIN305"/>
    <mergeCell ref="MIO305:MIU305"/>
    <mergeCell ref="MIV305:MJB305"/>
    <mergeCell ref="MJC305:MJI305"/>
    <mergeCell ref="MJJ305:MJP305"/>
    <mergeCell ref="MJQ305:MJW305"/>
    <mergeCell ref="MJX305:MKD305"/>
    <mergeCell ref="MKE305:MKK305"/>
    <mergeCell ref="MKL305:MKR305"/>
    <mergeCell ref="MKS305:MKY305"/>
    <mergeCell ref="MKZ305:MLF305"/>
    <mergeCell ref="MLG305:MLM305"/>
    <mergeCell ref="MCJ305:MCP305"/>
    <mergeCell ref="MCQ305:MCW305"/>
    <mergeCell ref="MCX305:MDD305"/>
    <mergeCell ref="MDE305:MDK305"/>
    <mergeCell ref="MDL305:MDR305"/>
    <mergeCell ref="MDS305:MDY305"/>
    <mergeCell ref="MDZ305:MEF305"/>
    <mergeCell ref="MEG305:MEM305"/>
    <mergeCell ref="MEN305:MET305"/>
    <mergeCell ref="MEU305:MFA305"/>
    <mergeCell ref="MFB305:MFH305"/>
    <mergeCell ref="MFI305:MFO305"/>
    <mergeCell ref="MFP305:MFV305"/>
    <mergeCell ref="MFW305:MGC305"/>
    <mergeCell ref="MGD305:MGJ305"/>
    <mergeCell ref="MGK305:MGQ305"/>
    <mergeCell ref="MGR305:MGX305"/>
    <mergeCell ref="LXU305:LYA305"/>
    <mergeCell ref="LYB305:LYH305"/>
    <mergeCell ref="LYI305:LYO305"/>
    <mergeCell ref="LYP305:LYV305"/>
    <mergeCell ref="LYW305:LZC305"/>
    <mergeCell ref="LZD305:LZJ305"/>
    <mergeCell ref="LZK305:LZQ305"/>
    <mergeCell ref="LZR305:LZX305"/>
    <mergeCell ref="LZY305:MAE305"/>
    <mergeCell ref="MAF305:MAL305"/>
    <mergeCell ref="MAM305:MAS305"/>
    <mergeCell ref="MAT305:MAZ305"/>
    <mergeCell ref="MBA305:MBG305"/>
    <mergeCell ref="MBH305:MBN305"/>
    <mergeCell ref="MBO305:MBU305"/>
    <mergeCell ref="MBV305:MCB305"/>
    <mergeCell ref="MCC305:MCI305"/>
    <mergeCell ref="LTF305:LTL305"/>
    <mergeCell ref="LTM305:LTS305"/>
    <mergeCell ref="LTT305:LTZ305"/>
    <mergeCell ref="LUA305:LUG305"/>
    <mergeCell ref="LUH305:LUN305"/>
    <mergeCell ref="LUO305:LUU305"/>
    <mergeCell ref="LUV305:LVB305"/>
    <mergeCell ref="LVC305:LVI305"/>
    <mergeCell ref="LVJ305:LVP305"/>
    <mergeCell ref="LVQ305:LVW305"/>
    <mergeCell ref="LVX305:LWD305"/>
    <mergeCell ref="LWE305:LWK305"/>
    <mergeCell ref="LWL305:LWR305"/>
    <mergeCell ref="LWS305:LWY305"/>
    <mergeCell ref="LWZ305:LXF305"/>
    <mergeCell ref="LXG305:LXM305"/>
    <mergeCell ref="LXN305:LXT305"/>
    <mergeCell ref="LOQ305:LOW305"/>
    <mergeCell ref="LOX305:LPD305"/>
    <mergeCell ref="LPE305:LPK305"/>
    <mergeCell ref="LPL305:LPR305"/>
    <mergeCell ref="LPS305:LPY305"/>
    <mergeCell ref="LPZ305:LQF305"/>
    <mergeCell ref="LQG305:LQM305"/>
    <mergeCell ref="LQN305:LQT305"/>
    <mergeCell ref="LQU305:LRA305"/>
    <mergeCell ref="LRB305:LRH305"/>
    <mergeCell ref="LRI305:LRO305"/>
    <mergeCell ref="LRP305:LRV305"/>
    <mergeCell ref="LRW305:LSC305"/>
    <mergeCell ref="LSD305:LSJ305"/>
    <mergeCell ref="LSK305:LSQ305"/>
    <mergeCell ref="LSR305:LSX305"/>
    <mergeCell ref="LSY305:LTE305"/>
    <mergeCell ref="LKB305:LKH305"/>
    <mergeCell ref="LKI305:LKO305"/>
    <mergeCell ref="LKP305:LKV305"/>
    <mergeCell ref="LKW305:LLC305"/>
    <mergeCell ref="LLD305:LLJ305"/>
    <mergeCell ref="LLK305:LLQ305"/>
    <mergeCell ref="LLR305:LLX305"/>
    <mergeCell ref="LLY305:LME305"/>
    <mergeCell ref="LMF305:LML305"/>
    <mergeCell ref="LMM305:LMS305"/>
    <mergeCell ref="LMT305:LMZ305"/>
    <mergeCell ref="LNA305:LNG305"/>
    <mergeCell ref="LNH305:LNN305"/>
    <mergeCell ref="LNO305:LNU305"/>
    <mergeCell ref="LNV305:LOB305"/>
    <mergeCell ref="LOC305:LOI305"/>
    <mergeCell ref="LOJ305:LOP305"/>
    <mergeCell ref="LFM305:LFS305"/>
    <mergeCell ref="LFT305:LFZ305"/>
    <mergeCell ref="LGA305:LGG305"/>
    <mergeCell ref="LGH305:LGN305"/>
    <mergeCell ref="LGO305:LGU305"/>
    <mergeCell ref="LGV305:LHB305"/>
    <mergeCell ref="LHC305:LHI305"/>
    <mergeCell ref="LHJ305:LHP305"/>
    <mergeCell ref="LHQ305:LHW305"/>
    <mergeCell ref="LHX305:LID305"/>
    <mergeCell ref="LIE305:LIK305"/>
    <mergeCell ref="LIL305:LIR305"/>
    <mergeCell ref="LIS305:LIY305"/>
    <mergeCell ref="LIZ305:LJF305"/>
    <mergeCell ref="LJG305:LJM305"/>
    <mergeCell ref="LJN305:LJT305"/>
    <mergeCell ref="LJU305:LKA305"/>
    <mergeCell ref="LAX305:LBD305"/>
    <mergeCell ref="LBE305:LBK305"/>
    <mergeCell ref="LBL305:LBR305"/>
    <mergeCell ref="LBS305:LBY305"/>
    <mergeCell ref="LBZ305:LCF305"/>
    <mergeCell ref="LCG305:LCM305"/>
    <mergeCell ref="LCN305:LCT305"/>
    <mergeCell ref="LCU305:LDA305"/>
    <mergeCell ref="LDB305:LDH305"/>
    <mergeCell ref="LDI305:LDO305"/>
    <mergeCell ref="LDP305:LDV305"/>
    <mergeCell ref="LDW305:LEC305"/>
    <mergeCell ref="LED305:LEJ305"/>
    <mergeCell ref="LEK305:LEQ305"/>
    <mergeCell ref="LER305:LEX305"/>
    <mergeCell ref="LEY305:LFE305"/>
    <mergeCell ref="LFF305:LFL305"/>
    <mergeCell ref="KWI305:KWO305"/>
    <mergeCell ref="KWP305:KWV305"/>
    <mergeCell ref="KWW305:KXC305"/>
    <mergeCell ref="KXD305:KXJ305"/>
    <mergeCell ref="KXK305:KXQ305"/>
    <mergeCell ref="KXR305:KXX305"/>
    <mergeCell ref="KXY305:KYE305"/>
    <mergeCell ref="KYF305:KYL305"/>
    <mergeCell ref="KYM305:KYS305"/>
    <mergeCell ref="KYT305:KYZ305"/>
    <mergeCell ref="KZA305:KZG305"/>
    <mergeCell ref="KZH305:KZN305"/>
    <mergeCell ref="KZO305:KZU305"/>
    <mergeCell ref="KZV305:LAB305"/>
    <mergeCell ref="LAC305:LAI305"/>
    <mergeCell ref="LAJ305:LAP305"/>
    <mergeCell ref="LAQ305:LAW305"/>
    <mergeCell ref="KRT305:KRZ305"/>
    <mergeCell ref="KSA305:KSG305"/>
    <mergeCell ref="KSH305:KSN305"/>
    <mergeCell ref="KSO305:KSU305"/>
    <mergeCell ref="KSV305:KTB305"/>
    <mergeCell ref="KTC305:KTI305"/>
    <mergeCell ref="KTJ305:KTP305"/>
    <mergeCell ref="KTQ305:KTW305"/>
    <mergeCell ref="KTX305:KUD305"/>
    <mergeCell ref="KUE305:KUK305"/>
    <mergeCell ref="KUL305:KUR305"/>
    <mergeCell ref="KUS305:KUY305"/>
    <mergeCell ref="KUZ305:KVF305"/>
    <mergeCell ref="KVG305:KVM305"/>
    <mergeCell ref="KVN305:KVT305"/>
    <mergeCell ref="KVU305:KWA305"/>
    <mergeCell ref="KWB305:KWH305"/>
    <mergeCell ref="KNE305:KNK305"/>
    <mergeCell ref="KNL305:KNR305"/>
    <mergeCell ref="KNS305:KNY305"/>
    <mergeCell ref="KNZ305:KOF305"/>
    <mergeCell ref="KOG305:KOM305"/>
    <mergeCell ref="KON305:KOT305"/>
    <mergeCell ref="KOU305:KPA305"/>
    <mergeCell ref="KPB305:KPH305"/>
    <mergeCell ref="KPI305:KPO305"/>
    <mergeCell ref="KPP305:KPV305"/>
    <mergeCell ref="KPW305:KQC305"/>
    <mergeCell ref="KQD305:KQJ305"/>
    <mergeCell ref="KQK305:KQQ305"/>
    <mergeCell ref="KQR305:KQX305"/>
    <mergeCell ref="KQY305:KRE305"/>
    <mergeCell ref="KRF305:KRL305"/>
    <mergeCell ref="KRM305:KRS305"/>
    <mergeCell ref="KIP305:KIV305"/>
    <mergeCell ref="KIW305:KJC305"/>
    <mergeCell ref="KJD305:KJJ305"/>
    <mergeCell ref="KJK305:KJQ305"/>
    <mergeCell ref="KJR305:KJX305"/>
    <mergeCell ref="KJY305:KKE305"/>
    <mergeCell ref="KKF305:KKL305"/>
    <mergeCell ref="KKM305:KKS305"/>
    <mergeCell ref="KKT305:KKZ305"/>
    <mergeCell ref="KLA305:KLG305"/>
    <mergeCell ref="KLH305:KLN305"/>
    <mergeCell ref="KLO305:KLU305"/>
    <mergeCell ref="KLV305:KMB305"/>
    <mergeCell ref="KMC305:KMI305"/>
    <mergeCell ref="KMJ305:KMP305"/>
    <mergeCell ref="KMQ305:KMW305"/>
    <mergeCell ref="KMX305:KND305"/>
    <mergeCell ref="KEA305:KEG305"/>
    <mergeCell ref="KEH305:KEN305"/>
    <mergeCell ref="KEO305:KEU305"/>
    <mergeCell ref="KEV305:KFB305"/>
    <mergeCell ref="KFC305:KFI305"/>
    <mergeCell ref="KFJ305:KFP305"/>
    <mergeCell ref="KFQ305:KFW305"/>
    <mergeCell ref="KFX305:KGD305"/>
    <mergeCell ref="KGE305:KGK305"/>
    <mergeCell ref="KGL305:KGR305"/>
    <mergeCell ref="KGS305:KGY305"/>
    <mergeCell ref="KGZ305:KHF305"/>
    <mergeCell ref="KHG305:KHM305"/>
    <mergeCell ref="KHN305:KHT305"/>
    <mergeCell ref="KHU305:KIA305"/>
    <mergeCell ref="KIB305:KIH305"/>
    <mergeCell ref="KII305:KIO305"/>
    <mergeCell ref="JZL305:JZR305"/>
    <mergeCell ref="JZS305:JZY305"/>
    <mergeCell ref="JZZ305:KAF305"/>
    <mergeCell ref="KAG305:KAM305"/>
    <mergeCell ref="KAN305:KAT305"/>
    <mergeCell ref="KAU305:KBA305"/>
    <mergeCell ref="KBB305:KBH305"/>
    <mergeCell ref="KBI305:KBO305"/>
    <mergeCell ref="KBP305:KBV305"/>
    <mergeCell ref="KBW305:KCC305"/>
    <mergeCell ref="KCD305:KCJ305"/>
    <mergeCell ref="KCK305:KCQ305"/>
    <mergeCell ref="KCR305:KCX305"/>
    <mergeCell ref="KCY305:KDE305"/>
    <mergeCell ref="KDF305:KDL305"/>
    <mergeCell ref="KDM305:KDS305"/>
    <mergeCell ref="KDT305:KDZ305"/>
    <mergeCell ref="JUW305:JVC305"/>
    <mergeCell ref="JVD305:JVJ305"/>
    <mergeCell ref="JVK305:JVQ305"/>
    <mergeCell ref="JVR305:JVX305"/>
    <mergeCell ref="JVY305:JWE305"/>
    <mergeCell ref="JWF305:JWL305"/>
    <mergeCell ref="JWM305:JWS305"/>
    <mergeCell ref="JWT305:JWZ305"/>
    <mergeCell ref="JXA305:JXG305"/>
    <mergeCell ref="JXH305:JXN305"/>
    <mergeCell ref="JXO305:JXU305"/>
    <mergeCell ref="JXV305:JYB305"/>
    <mergeCell ref="JYC305:JYI305"/>
    <mergeCell ref="JYJ305:JYP305"/>
    <mergeCell ref="JYQ305:JYW305"/>
    <mergeCell ref="JYX305:JZD305"/>
    <mergeCell ref="JZE305:JZK305"/>
    <mergeCell ref="JQH305:JQN305"/>
    <mergeCell ref="JQO305:JQU305"/>
    <mergeCell ref="JQV305:JRB305"/>
    <mergeCell ref="JRC305:JRI305"/>
    <mergeCell ref="JRJ305:JRP305"/>
    <mergeCell ref="JRQ305:JRW305"/>
    <mergeCell ref="JRX305:JSD305"/>
    <mergeCell ref="JSE305:JSK305"/>
    <mergeCell ref="JSL305:JSR305"/>
    <mergeCell ref="JSS305:JSY305"/>
    <mergeCell ref="JSZ305:JTF305"/>
    <mergeCell ref="JTG305:JTM305"/>
    <mergeCell ref="JTN305:JTT305"/>
    <mergeCell ref="JTU305:JUA305"/>
    <mergeCell ref="JUB305:JUH305"/>
    <mergeCell ref="JUI305:JUO305"/>
    <mergeCell ref="JUP305:JUV305"/>
    <mergeCell ref="JLS305:JLY305"/>
    <mergeCell ref="JLZ305:JMF305"/>
    <mergeCell ref="JMG305:JMM305"/>
    <mergeCell ref="JMN305:JMT305"/>
    <mergeCell ref="JMU305:JNA305"/>
    <mergeCell ref="JNB305:JNH305"/>
    <mergeCell ref="JNI305:JNO305"/>
    <mergeCell ref="JNP305:JNV305"/>
    <mergeCell ref="JNW305:JOC305"/>
    <mergeCell ref="JOD305:JOJ305"/>
    <mergeCell ref="JOK305:JOQ305"/>
    <mergeCell ref="JOR305:JOX305"/>
    <mergeCell ref="JOY305:JPE305"/>
    <mergeCell ref="JPF305:JPL305"/>
    <mergeCell ref="JPM305:JPS305"/>
    <mergeCell ref="JPT305:JPZ305"/>
    <mergeCell ref="JQA305:JQG305"/>
    <mergeCell ref="JHD305:JHJ305"/>
    <mergeCell ref="JHK305:JHQ305"/>
    <mergeCell ref="JHR305:JHX305"/>
    <mergeCell ref="JHY305:JIE305"/>
    <mergeCell ref="JIF305:JIL305"/>
    <mergeCell ref="JIM305:JIS305"/>
    <mergeCell ref="JIT305:JIZ305"/>
    <mergeCell ref="JJA305:JJG305"/>
    <mergeCell ref="JJH305:JJN305"/>
    <mergeCell ref="JJO305:JJU305"/>
    <mergeCell ref="JJV305:JKB305"/>
    <mergeCell ref="JKC305:JKI305"/>
    <mergeCell ref="JKJ305:JKP305"/>
    <mergeCell ref="JKQ305:JKW305"/>
    <mergeCell ref="JKX305:JLD305"/>
    <mergeCell ref="JLE305:JLK305"/>
    <mergeCell ref="JLL305:JLR305"/>
    <mergeCell ref="JCO305:JCU305"/>
    <mergeCell ref="JCV305:JDB305"/>
    <mergeCell ref="JDC305:JDI305"/>
    <mergeCell ref="JDJ305:JDP305"/>
    <mergeCell ref="JDQ305:JDW305"/>
    <mergeCell ref="JDX305:JED305"/>
    <mergeCell ref="JEE305:JEK305"/>
    <mergeCell ref="JEL305:JER305"/>
    <mergeCell ref="JES305:JEY305"/>
    <mergeCell ref="JEZ305:JFF305"/>
    <mergeCell ref="JFG305:JFM305"/>
    <mergeCell ref="JFN305:JFT305"/>
    <mergeCell ref="JFU305:JGA305"/>
    <mergeCell ref="JGB305:JGH305"/>
    <mergeCell ref="JGI305:JGO305"/>
    <mergeCell ref="JGP305:JGV305"/>
    <mergeCell ref="JGW305:JHC305"/>
    <mergeCell ref="IXZ305:IYF305"/>
    <mergeCell ref="IYG305:IYM305"/>
    <mergeCell ref="IYN305:IYT305"/>
    <mergeCell ref="IYU305:IZA305"/>
    <mergeCell ref="IZB305:IZH305"/>
    <mergeCell ref="IZI305:IZO305"/>
    <mergeCell ref="IZP305:IZV305"/>
    <mergeCell ref="IZW305:JAC305"/>
    <mergeCell ref="JAD305:JAJ305"/>
    <mergeCell ref="JAK305:JAQ305"/>
    <mergeCell ref="JAR305:JAX305"/>
    <mergeCell ref="JAY305:JBE305"/>
    <mergeCell ref="JBF305:JBL305"/>
    <mergeCell ref="JBM305:JBS305"/>
    <mergeCell ref="JBT305:JBZ305"/>
    <mergeCell ref="JCA305:JCG305"/>
    <mergeCell ref="JCH305:JCN305"/>
    <mergeCell ref="ITK305:ITQ305"/>
    <mergeCell ref="ITR305:ITX305"/>
    <mergeCell ref="ITY305:IUE305"/>
    <mergeCell ref="IUF305:IUL305"/>
    <mergeCell ref="IUM305:IUS305"/>
    <mergeCell ref="IUT305:IUZ305"/>
    <mergeCell ref="IVA305:IVG305"/>
    <mergeCell ref="IVH305:IVN305"/>
    <mergeCell ref="IVO305:IVU305"/>
    <mergeCell ref="IVV305:IWB305"/>
    <mergeCell ref="IWC305:IWI305"/>
    <mergeCell ref="IWJ305:IWP305"/>
    <mergeCell ref="IWQ305:IWW305"/>
    <mergeCell ref="IWX305:IXD305"/>
    <mergeCell ref="IXE305:IXK305"/>
    <mergeCell ref="IXL305:IXR305"/>
    <mergeCell ref="IXS305:IXY305"/>
    <mergeCell ref="IOV305:IPB305"/>
    <mergeCell ref="IPC305:IPI305"/>
    <mergeCell ref="IPJ305:IPP305"/>
    <mergeCell ref="IPQ305:IPW305"/>
    <mergeCell ref="IPX305:IQD305"/>
    <mergeCell ref="IQE305:IQK305"/>
    <mergeCell ref="IQL305:IQR305"/>
    <mergeCell ref="IQS305:IQY305"/>
    <mergeCell ref="IQZ305:IRF305"/>
    <mergeCell ref="IRG305:IRM305"/>
    <mergeCell ref="IRN305:IRT305"/>
    <mergeCell ref="IRU305:ISA305"/>
    <mergeCell ref="ISB305:ISH305"/>
    <mergeCell ref="ISI305:ISO305"/>
    <mergeCell ref="ISP305:ISV305"/>
    <mergeCell ref="ISW305:ITC305"/>
    <mergeCell ref="ITD305:ITJ305"/>
    <mergeCell ref="IKG305:IKM305"/>
    <mergeCell ref="IKN305:IKT305"/>
    <mergeCell ref="IKU305:ILA305"/>
    <mergeCell ref="ILB305:ILH305"/>
    <mergeCell ref="ILI305:ILO305"/>
    <mergeCell ref="ILP305:ILV305"/>
    <mergeCell ref="ILW305:IMC305"/>
    <mergeCell ref="IMD305:IMJ305"/>
    <mergeCell ref="IMK305:IMQ305"/>
    <mergeCell ref="IMR305:IMX305"/>
    <mergeCell ref="IMY305:INE305"/>
    <mergeCell ref="INF305:INL305"/>
    <mergeCell ref="INM305:INS305"/>
    <mergeCell ref="INT305:INZ305"/>
    <mergeCell ref="IOA305:IOG305"/>
    <mergeCell ref="IOH305:ION305"/>
    <mergeCell ref="IOO305:IOU305"/>
    <mergeCell ref="IFR305:IFX305"/>
    <mergeCell ref="IFY305:IGE305"/>
    <mergeCell ref="IGF305:IGL305"/>
    <mergeCell ref="IGM305:IGS305"/>
    <mergeCell ref="IGT305:IGZ305"/>
    <mergeCell ref="IHA305:IHG305"/>
    <mergeCell ref="IHH305:IHN305"/>
    <mergeCell ref="IHO305:IHU305"/>
    <mergeCell ref="IHV305:IIB305"/>
    <mergeCell ref="IIC305:III305"/>
    <mergeCell ref="IIJ305:IIP305"/>
    <mergeCell ref="IIQ305:IIW305"/>
    <mergeCell ref="IIX305:IJD305"/>
    <mergeCell ref="IJE305:IJK305"/>
    <mergeCell ref="IJL305:IJR305"/>
    <mergeCell ref="IJS305:IJY305"/>
    <mergeCell ref="IJZ305:IKF305"/>
    <mergeCell ref="IBC305:IBI305"/>
    <mergeCell ref="IBJ305:IBP305"/>
    <mergeCell ref="IBQ305:IBW305"/>
    <mergeCell ref="IBX305:ICD305"/>
    <mergeCell ref="ICE305:ICK305"/>
    <mergeCell ref="ICL305:ICR305"/>
    <mergeCell ref="ICS305:ICY305"/>
    <mergeCell ref="ICZ305:IDF305"/>
    <mergeCell ref="IDG305:IDM305"/>
    <mergeCell ref="IDN305:IDT305"/>
    <mergeCell ref="IDU305:IEA305"/>
    <mergeCell ref="IEB305:IEH305"/>
    <mergeCell ref="IEI305:IEO305"/>
    <mergeCell ref="IEP305:IEV305"/>
    <mergeCell ref="IEW305:IFC305"/>
    <mergeCell ref="IFD305:IFJ305"/>
    <mergeCell ref="IFK305:IFQ305"/>
    <mergeCell ref="HWN305:HWT305"/>
    <mergeCell ref="HWU305:HXA305"/>
    <mergeCell ref="HXB305:HXH305"/>
    <mergeCell ref="HXI305:HXO305"/>
    <mergeCell ref="HXP305:HXV305"/>
    <mergeCell ref="HXW305:HYC305"/>
    <mergeCell ref="HYD305:HYJ305"/>
    <mergeCell ref="HYK305:HYQ305"/>
    <mergeCell ref="HYR305:HYX305"/>
    <mergeCell ref="HYY305:HZE305"/>
    <mergeCell ref="HZF305:HZL305"/>
    <mergeCell ref="HZM305:HZS305"/>
    <mergeCell ref="HZT305:HZZ305"/>
    <mergeCell ref="IAA305:IAG305"/>
    <mergeCell ref="IAH305:IAN305"/>
    <mergeCell ref="IAO305:IAU305"/>
    <mergeCell ref="IAV305:IBB305"/>
    <mergeCell ref="HRY305:HSE305"/>
    <mergeCell ref="HSF305:HSL305"/>
    <mergeCell ref="HSM305:HSS305"/>
    <mergeCell ref="HST305:HSZ305"/>
    <mergeCell ref="HTA305:HTG305"/>
    <mergeCell ref="HTH305:HTN305"/>
    <mergeCell ref="HTO305:HTU305"/>
    <mergeCell ref="HTV305:HUB305"/>
    <mergeCell ref="HUC305:HUI305"/>
    <mergeCell ref="HUJ305:HUP305"/>
    <mergeCell ref="HUQ305:HUW305"/>
    <mergeCell ref="HUX305:HVD305"/>
    <mergeCell ref="HVE305:HVK305"/>
    <mergeCell ref="HVL305:HVR305"/>
    <mergeCell ref="HVS305:HVY305"/>
    <mergeCell ref="HVZ305:HWF305"/>
    <mergeCell ref="HWG305:HWM305"/>
    <mergeCell ref="HNJ305:HNP305"/>
    <mergeCell ref="HNQ305:HNW305"/>
    <mergeCell ref="HNX305:HOD305"/>
    <mergeCell ref="HOE305:HOK305"/>
    <mergeCell ref="HOL305:HOR305"/>
    <mergeCell ref="HOS305:HOY305"/>
    <mergeCell ref="HOZ305:HPF305"/>
    <mergeCell ref="HPG305:HPM305"/>
    <mergeCell ref="HPN305:HPT305"/>
    <mergeCell ref="HPU305:HQA305"/>
    <mergeCell ref="HQB305:HQH305"/>
    <mergeCell ref="HQI305:HQO305"/>
    <mergeCell ref="HQP305:HQV305"/>
    <mergeCell ref="HQW305:HRC305"/>
    <mergeCell ref="HRD305:HRJ305"/>
    <mergeCell ref="HRK305:HRQ305"/>
    <mergeCell ref="HRR305:HRX305"/>
    <mergeCell ref="HIU305:HJA305"/>
    <mergeCell ref="HJB305:HJH305"/>
    <mergeCell ref="HJI305:HJO305"/>
    <mergeCell ref="HJP305:HJV305"/>
    <mergeCell ref="HJW305:HKC305"/>
    <mergeCell ref="HKD305:HKJ305"/>
    <mergeCell ref="HKK305:HKQ305"/>
    <mergeCell ref="HKR305:HKX305"/>
    <mergeCell ref="HKY305:HLE305"/>
    <mergeCell ref="HLF305:HLL305"/>
    <mergeCell ref="HLM305:HLS305"/>
    <mergeCell ref="HLT305:HLZ305"/>
    <mergeCell ref="HMA305:HMG305"/>
    <mergeCell ref="HMH305:HMN305"/>
    <mergeCell ref="HMO305:HMU305"/>
    <mergeCell ref="HMV305:HNB305"/>
    <mergeCell ref="HNC305:HNI305"/>
    <mergeCell ref="HEF305:HEL305"/>
    <mergeCell ref="HEM305:HES305"/>
    <mergeCell ref="HET305:HEZ305"/>
    <mergeCell ref="HFA305:HFG305"/>
    <mergeCell ref="HFH305:HFN305"/>
    <mergeCell ref="HFO305:HFU305"/>
    <mergeCell ref="HFV305:HGB305"/>
    <mergeCell ref="HGC305:HGI305"/>
    <mergeCell ref="HGJ305:HGP305"/>
    <mergeCell ref="HGQ305:HGW305"/>
    <mergeCell ref="HGX305:HHD305"/>
    <mergeCell ref="HHE305:HHK305"/>
    <mergeCell ref="HHL305:HHR305"/>
    <mergeCell ref="HHS305:HHY305"/>
    <mergeCell ref="HHZ305:HIF305"/>
    <mergeCell ref="HIG305:HIM305"/>
    <mergeCell ref="HIN305:HIT305"/>
    <mergeCell ref="GZQ305:GZW305"/>
    <mergeCell ref="GZX305:HAD305"/>
    <mergeCell ref="HAE305:HAK305"/>
    <mergeCell ref="HAL305:HAR305"/>
    <mergeCell ref="HAS305:HAY305"/>
    <mergeCell ref="HAZ305:HBF305"/>
    <mergeCell ref="HBG305:HBM305"/>
    <mergeCell ref="HBN305:HBT305"/>
    <mergeCell ref="HBU305:HCA305"/>
    <mergeCell ref="HCB305:HCH305"/>
    <mergeCell ref="HCI305:HCO305"/>
    <mergeCell ref="HCP305:HCV305"/>
    <mergeCell ref="HCW305:HDC305"/>
    <mergeCell ref="HDD305:HDJ305"/>
    <mergeCell ref="HDK305:HDQ305"/>
    <mergeCell ref="HDR305:HDX305"/>
    <mergeCell ref="HDY305:HEE305"/>
    <mergeCell ref="GVB305:GVH305"/>
    <mergeCell ref="GVI305:GVO305"/>
    <mergeCell ref="GVP305:GVV305"/>
    <mergeCell ref="GVW305:GWC305"/>
    <mergeCell ref="GWD305:GWJ305"/>
    <mergeCell ref="GWK305:GWQ305"/>
    <mergeCell ref="GWR305:GWX305"/>
    <mergeCell ref="GWY305:GXE305"/>
    <mergeCell ref="GXF305:GXL305"/>
    <mergeCell ref="GXM305:GXS305"/>
    <mergeCell ref="GXT305:GXZ305"/>
    <mergeCell ref="GYA305:GYG305"/>
    <mergeCell ref="GYH305:GYN305"/>
    <mergeCell ref="GYO305:GYU305"/>
    <mergeCell ref="GYV305:GZB305"/>
    <mergeCell ref="GZC305:GZI305"/>
    <mergeCell ref="GZJ305:GZP305"/>
    <mergeCell ref="GQM305:GQS305"/>
    <mergeCell ref="GQT305:GQZ305"/>
    <mergeCell ref="GRA305:GRG305"/>
    <mergeCell ref="GRH305:GRN305"/>
    <mergeCell ref="GRO305:GRU305"/>
    <mergeCell ref="GRV305:GSB305"/>
    <mergeCell ref="GSC305:GSI305"/>
    <mergeCell ref="GSJ305:GSP305"/>
    <mergeCell ref="GSQ305:GSW305"/>
    <mergeCell ref="GSX305:GTD305"/>
    <mergeCell ref="GTE305:GTK305"/>
    <mergeCell ref="GTL305:GTR305"/>
    <mergeCell ref="GTS305:GTY305"/>
    <mergeCell ref="GTZ305:GUF305"/>
    <mergeCell ref="GUG305:GUM305"/>
    <mergeCell ref="GUN305:GUT305"/>
    <mergeCell ref="GUU305:GVA305"/>
    <mergeCell ref="GLX305:GMD305"/>
    <mergeCell ref="GME305:GMK305"/>
    <mergeCell ref="GML305:GMR305"/>
    <mergeCell ref="GMS305:GMY305"/>
    <mergeCell ref="GMZ305:GNF305"/>
    <mergeCell ref="GNG305:GNM305"/>
    <mergeCell ref="GNN305:GNT305"/>
    <mergeCell ref="GNU305:GOA305"/>
    <mergeCell ref="GOB305:GOH305"/>
    <mergeCell ref="GOI305:GOO305"/>
    <mergeCell ref="GOP305:GOV305"/>
    <mergeCell ref="GOW305:GPC305"/>
    <mergeCell ref="GPD305:GPJ305"/>
    <mergeCell ref="GPK305:GPQ305"/>
    <mergeCell ref="GPR305:GPX305"/>
    <mergeCell ref="GPY305:GQE305"/>
    <mergeCell ref="GQF305:GQL305"/>
    <mergeCell ref="GHI305:GHO305"/>
    <mergeCell ref="GHP305:GHV305"/>
    <mergeCell ref="GHW305:GIC305"/>
    <mergeCell ref="GID305:GIJ305"/>
    <mergeCell ref="GIK305:GIQ305"/>
    <mergeCell ref="GIR305:GIX305"/>
    <mergeCell ref="GIY305:GJE305"/>
    <mergeCell ref="GJF305:GJL305"/>
    <mergeCell ref="GJM305:GJS305"/>
    <mergeCell ref="GJT305:GJZ305"/>
    <mergeCell ref="GKA305:GKG305"/>
    <mergeCell ref="GKH305:GKN305"/>
    <mergeCell ref="GKO305:GKU305"/>
    <mergeCell ref="GKV305:GLB305"/>
    <mergeCell ref="GLC305:GLI305"/>
    <mergeCell ref="GLJ305:GLP305"/>
    <mergeCell ref="GLQ305:GLW305"/>
    <mergeCell ref="GCT305:GCZ305"/>
    <mergeCell ref="GDA305:GDG305"/>
    <mergeCell ref="GDH305:GDN305"/>
    <mergeCell ref="GDO305:GDU305"/>
    <mergeCell ref="GDV305:GEB305"/>
    <mergeCell ref="GEC305:GEI305"/>
    <mergeCell ref="GEJ305:GEP305"/>
    <mergeCell ref="GEQ305:GEW305"/>
    <mergeCell ref="GEX305:GFD305"/>
    <mergeCell ref="GFE305:GFK305"/>
    <mergeCell ref="GFL305:GFR305"/>
    <mergeCell ref="GFS305:GFY305"/>
    <mergeCell ref="GFZ305:GGF305"/>
    <mergeCell ref="GGG305:GGM305"/>
    <mergeCell ref="GGN305:GGT305"/>
    <mergeCell ref="GGU305:GHA305"/>
    <mergeCell ref="GHB305:GHH305"/>
    <mergeCell ref="FYE305:FYK305"/>
    <mergeCell ref="FYL305:FYR305"/>
    <mergeCell ref="FYS305:FYY305"/>
    <mergeCell ref="FYZ305:FZF305"/>
    <mergeCell ref="FZG305:FZM305"/>
    <mergeCell ref="FZN305:FZT305"/>
    <mergeCell ref="FZU305:GAA305"/>
    <mergeCell ref="GAB305:GAH305"/>
    <mergeCell ref="GAI305:GAO305"/>
    <mergeCell ref="GAP305:GAV305"/>
    <mergeCell ref="GAW305:GBC305"/>
    <mergeCell ref="GBD305:GBJ305"/>
    <mergeCell ref="GBK305:GBQ305"/>
    <mergeCell ref="GBR305:GBX305"/>
    <mergeCell ref="GBY305:GCE305"/>
    <mergeCell ref="GCF305:GCL305"/>
    <mergeCell ref="GCM305:GCS305"/>
    <mergeCell ref="FTP305:FTV305"/>
    <mergeCell ref="FTW305:FUC305"/>
    <mergeCell ref="FUD305:FUJ305"/>
    <mergeCell ref="FUK305:FUQ305"/>
    <mergeCell ref="FUR305:FUX305"/>
    <mergeCell ref="FUY305:FVE305"/>
    <mergeCell ref="FVF305:FVL305"/>
    <mergeCell ref="FVM305:FVS305"/>
    <mergeCell ref="FVT305:FVZ305"/>
    <mergeCell ref="FWA305:FWG305"/>
    <mergeCell ref="FWH305:FWN305"/>
    <mergeCell ref="FWO305:FWU305"/>
    <mergeCell ref="FWV305:FXB305"/>
    <mergeCell ref="FXC305:FXI305"/>
    <mergeCell ref="FXJ305:FXP305"/>
    <mergeCell ref="FXQ305:FXW305"/>
    <mergeCell ref="FXX305:FYD305"/>
    <mergeCell ref="FPA305:FPG305"/>
    <mergeCell ref="FPH305:FPN305"/>
    <mergeCell ref="FPO305:FPU305"/>
    <mergeCell ref="FPV305:FQB305"/>
    <mergeCell ref="FQC305:FQI305"/>
    <mergeCell ref="FQJ305:FQP305"/>
    <mergeCell ref="FQQ305:FQW305"/>
    <mergeCell ref="FQX305:FRD305"/>
    <mergeCell ref="FRE305:FRK305"/>
    <mergeCell ref="FRL305:FRR305"/>
    <mergeCell ref="FRS305:FRY305"/>
    <mergeCell ref="FRZ305:FSF305"/>
    <mergeCell ref="FSG305:FSM305"/>
    <mergeCell ref="FSN305:FST305"/>
    <mergeCell ref="FSU305:FTA305"/>
    <mergeCell ref="FTB305:FTH305"/>
    <mergeCell ref="FTI305:FTO305"/>
    <mergeCell ref="FKL305:FKR305"/>
    <mergeCell ref="FKS305:FKY305"/>
    <mergeCell ref="FKZ305:FLF305"/>
    <mergeCell ref="FLG305:FLM305"/>
    <mergeCell ref="FLN305:FLT305"/>
    <mergeCell ref="FLU305:FMA305"/>
    <mergeCell ref="FMB305:FMH305"/>
    <mergeCell ref="FMI305:FMO305"/>
    <mergeCell ref="FMP305:FMV305"/>
    <mergeCell ref="FMW305:FNC305"/>
    <mergeCell ref="FND305:FNJ305"/>
    <mergeCell ref="FNK305:FNQ305"/>
    <mergeCell ref="FNR305:FNX305"/>
    <mergeCell ref="FNY305:FOE305"/>
    <mergeCell ref="FOF305:FOL305"/>
    <mergeCell ref="FOM305:FOS305"/>
    <mergeCell ref="FOT305:FOZ305"/>
    <mergeCell ref="FFW305:FGC305"/>
    <mergeCell ref="FGD305:FGJ305"/>
    <mergeCell ref="FGK305:FGQ305"/>
    <mergeCell ref="FGR305:FGX305"/>
    <mergeCell ref="FGY305:FHE305"/>
    <mergeCell ref="FHF305:FHL305"/>
    <mergeCell ref="FHM305:FHS305"/>
    <mergeCell ref="FHT305:FHZ305"/>
    <mergeCell ref="FIA305:FIG305"/>
    <mergeCell ref="FIH305:FIN305"/>
    <mergeCell ref="FIO305:FIU305"/>
    <mergeCell ref="FIV305:FJB305"/>
    <mergeCell ref="FJC305:FJI305"/>
    <mergeCell ref="FJJ305:FJP305"/>
    <mergeCell ref="FJQ305:FJW305"/>
    <mergeCell ref="FJX305:FKD305"/>
    <mergeCell ref="FKE305:FKK305"/>
    <mergeCell ref="FBH305:FBN305"/>
    <mergeCell ref="FBO305:FBU305"/>
    <mergeCell ref="FBV305:FCB305"/>
    <mergeCell ref="FCC305:FCI305"/>
    <mergeCell ref="FCJ305:FCP305"/>
    <mergeCell ref="FCQ305:FCW305"/>
    <mergeCell ref="FCX305:FDD305"/>
    <mergeCell ref="FDE305:FDK305"/>
    <mergeCell ref="FDL305:FDR305"/>
    <mergeCell ref="FDS305:FDY305"/>
    <mergeCell ref="FDZ305:FEF305"/>
    <mergeCell ref="FEG305:FEM305"/>
    <mergeCell ref="FEN305:FET305"/>
    <mergeCell ref="FEU305:FFA305"/>
    <mergeCell ref="FFB305:FFH305"/>
    <mergeCell ref="FFI305:FFO305"/>
    <mergeCell ref="FFP305:FFV305"/>
    <mergeCell ref="EWS305:EWY305"/>
    <mergeCell ref="EWZ305:EXF305"/>
    <mergeCell ref="EXG305:EXM305"/>
    <mergeCell ref="EXN305:EXT305"/>
    <mergeCell ref="EXU305:EYA305"/>
    <mergeCell ref="EYB305:EYH305"/>
    <mergeCell ref="EYI305:EYO305"/>
    <mergeCell ref="EYP305:EYV305"/>
    <mergeCell ref="EYW305:EZC305"/>
    <mergeCell ref="EZD305:EZJ305"/>
    <mergeCell ref="EZK305:EZQ305"/>
    <mergeCell ref="EZR305:EZX305"/>
    <mergeCell ref="EZY305:FAE305"/>
    <mergeCell ref="FAF305:FAL305"/>
    <mergeCell ref="FAM305:FAS305"/>
    <mergeCell ref="FAT305:FAZ305"/>
    <mergeCell ref="FBA305:FBG305"/>
    <mergeCell ref="ESD305:ESJ305"/>
    <mergeCell ref="ESK305:ESQ305"/>
    <mergeCell ref="ESR305:ESX305"/>
    <mergeCell ref="ESY305:ETE305"/>
    <mergeCell ref="ETF305:ETL305"/>
    <mergeCell ref="ETM305:ETS305"/>
    <mergeCell ref="ETT305:ETZ305"/>
    <mergeCell ref="EUA305:EUG305"/>
    <mergeCell ref="EUH305:EUN305"/>
    <mergeCell ref="EUO305:EUU305"/>
    <mergeCell ref="EUV305:EVB305"/>
    <mergeCell ref="EVC305:EVI305"/>
    <mergeCell ref="EVJ305:EVP305"/>
    <mergeCell ref="EVQ305:EVW305"/>
    <mergeCell ref="EVX305:EWD305"/>
    <mergeCell ref="EWE305:EWK305"/>
    <mergeCell ref="EWL305:EWR305"/>
    <mergeCell ref="ENO305:ENU305"/>
    <mergeCell ref="ENV305:EOB305"/>
    <mergeCell ref="EOC305:EOI305"/>
    <mergeCell ref="EOJ305:EOP305"/>
    <mergeCell ref="EOQ305:EOW305"/>
    <mergeCell ref="EOX305:EPD305"/>
    <mergeCell ref="EPE305:EPK305"/>
    <mergeCell ref="EPL305:EPR305"/>
    <mergeCell ref="EPS305:EPY305"/>
    <mergeCell ref="EPZ305:EQF305"/>
    <mergeCell ref="EQG305:EQM305"/>
    <mergeCell ref="EQN305:EQT305"/>
    <mergeCell ref="EQU305:ERA305"/>
    <mergeCell ref="ERB305:ERH305"/>
    <mergeCell ref="ERI305:ERO305"/>
    <mergeCell ref="ERP305:ERV305"/>
    <mergeCell ref="ERW305:ESC305"/>
    <mergeCell ref="EIZ305:EJF305"/>
    <mergeCell ref="EJG305:EJM305"/>
    <mergeCell ref="EJN305:EJT305"/>
    <mergeCell ref="EJU305:EKA305"/>
    <mergeCell ref="EKB305:EKH305"/>
    <mergeCell ref="EKI305:EKO305"/>
    <mergeCell ref="EKP305:EKV305"/>
    <mergeCell ref="EKW305:ELC305"/>
    <mergeCell ref="ELD305:ELJ305"/>
    <mergeCell ref="ELK305:ELQ305"/>
    <mergeCell ref="ELR305:ELX305"/>
    <mergeCell ref="ELY305:EME305"/>
    <mergeCell ref="EMF305:EML305"/>
    <mergeCell ref="EMM305:EMS305"/>
    <mergeCell ref="EMT305:EMZ305"/>
    <mergeCell ref="ENA305:ENG305"/>
    <mergeCell ref="ENH305:ENN305"/>
    <mergeCell ref="EEK305:EEQ305"/>
    <mergeCell ref="EER305:EEX305"/>
    <mergeCell ref="EEY305:EFE305"/>
    <mergeCell ref="EFF305:EFL305"/>
    <mergeCell ref="EFM305:EFS305"/>
    <mergeCell ref="EFT305:EFZ305"/>
    <mergeCell ref="EGA305:EGG305"/>
    <mergeCell ref="EGH305:EGN305"/>
    <mergeCell ref="EGO305:EGU305"/>
    <mergeCell ref="EGV305:EHB305"/>
    <mergeCell ref="EHC305:EHI305"/>
    <mergeCell ref="EHJ305:EHP305"/>
    <mergeCell ref="EHQ305:EHW305"/>
    <mergeCell ref="EHX305:EID305"/>
    <mergeCell ref="EIE305:EIK305"/>
    <mergeCell ref="EIL305:EIR305"/>
    <mergeCell ref="EIS305:EIY305"/>
    <mergeCell ref="DZV305:EAB305"/>
    <mergeCell ref="EAC305:EAI305"/>
    <mergeCell ref="EAJ305:EAP305"/>
    <mergeCell ref="EAQ305:EAW305"/>
    <mergeCell ref="EAX305:EBD305"/>
    <mergeCell ref="EBE305:EBK305"/>
    <mergeCell ref="EBL305:EBR305"/>
    <mergeCell ref="EBS305:EBY305"/>
    <mergeCell ref="EBZ305:ECF305"/>
    <mergeCell ref="ECG305:ECM305"/>
    <mergeCell ref="ECN305:ECT305"/>
    <mergeCell ref="ECU305:EDA305"/>
    <mergeCell ref="EDB305:EDH305"/>
    <mergeCell ref="EDI305:EDO305"/>
    <mergeCell ref="EDP305:EDV305"/>
    <mergeCell ref="EDW305:EEC305"/>
    <mergeCell ref="EED305:EEJ305"/>
    <mergeCell ref="DVG305:DVM305"/>
    <mergeCell ref="DVN305:DVT305"/>
    <mergeCell ref="DVU305:DWA305"/>
    <mergeCell ref="DWB305:DWH305"/>
    <mergeCell ref="DWI305:DWO305"/>
    <mergeCell ref="DWP305:DWV305"/>
    <mergeCell ref="DWW305:DXC305"/>
    <mergeCell ref="DXD305:DXJ305"/>
    <mergeCell ref="DXK305:DXQ305"/>
    <mergeCell ref="DXR305:DXX305"/>
    <mergeCell ref="DXY305:DYE305"/>
    <mergeCell ref="DYF305:DYL305"/>
    <mergeCell ref="DYM305:DYS305"/>
    <mergeCell ref="DYT305:DYZ305"/>
    <mergeCell ref="DZA305:DZG305"/>
    <mergeCell ref="DZH305:DZN305"/>
    <mergeCell ref="DZO305:DZU305"/>
    <mergeCell ref="DQR305:DQX305"/>
    <mergeCell ref="DQY305:DRE305"/>
    <mergeCell ref="DRF305:DRL305"/>
    <mergeCell ref="DRM305:DRS305"/>
    <mergeCell ref="DRT305:DRZ305"/>
    <mergeCell ref="DSA305:DSG305"/>
    <mergeCell ref="DSH305:DSN305"/>
    <mergeCell ref="DSO305:DSU305"/>
    <mergeCell ref="DSV305:DTB305"/>
    <mergeCell ref="DTC305:DTI305"/>
    <mergeCell ref="DTJ305:DTP305"/>
    <mergeCell ref="DTQ305:DTW305"/>
    <mergeCell ref="DTX305:DUD305"/>
    <mergeCell ref="DUE305:DUK305"/>
    <mergeCell ref="DUL305:DUR305"/>
    <mergeCell ref="DUS305:DUY305"/>
    <mergeCell ref="DUZ305:DVF305"/>
    <mergeCell ref="DMC305:DMI305"/>
    <mergeCell ref="DMJ305:DMP305"/>
    <mergeCell ref="DMQ305:DMW305"/>
    <mergeCell ref="DMX305:DND305"/>
    <mergeCell ref="DNE305:DNK305"/>
    <mergeCell ref="DNL305:DNR305"/>
    <mergeCell ref="DNS305:DNY305"/>
    <mergeCell ref="DNZ305:DOF305"/>
    <mergeCell ref="DOG305:DOM305"/>
    <mergeCell ref="DON305:DOT305"/>
    <mergeCell ref="DOU305:DPA305"/>
    <mergeCell ref="DPB305:DPH305"/>
    <mergeCell ref="DPI305:DPO305"/>
    <mergeCell ref="DPP305:DPV305"/>
    <mergeCell ref="DPW305:DQC305"/>
    <mergeCell ref="DQD305:DQJ305"/>
    <mergeCell ref="DQK305:DQQ305"/>
    <mergeCell ref="DHN305:DHT305"/>
    <mergeCell ref="DHU305:DIA305"/>
    <mergeCell ref="DIB305:DIH305"/>
    <mergeCell ref="DII305:DIO305"/>
    <mergeCell ref="DIP305:DIV305"/>
    <mergeCell ref="DIW305:DJC305"/>
    <mergeCell ref="DJD305:DJJ305"/>
    <mergeCell ref="DJK305:DJQ305"/>
    <mergeCell ref="DJR305:DJX305"/>
    <mergeCell ref="DJY305:DKE305"/>
    <mergeCell ref="DKF305:DKL305"/>
    <mergeCell ref="DKM305:DKS305"/>
    <mergeCell ref="DKT305:DKZ305"/>
    <mergeCell ref="DLA305:DLG305"/>
    <mergeCell ref="DLH305:DLN305"/>
    <mergeCell ref="DLO305:DLU305"/>
    <mergeCell ref="DLV305:DMB305"/>
    <mergeCell ref="DCY305:DDE305"/>
    <mergeCell ref="DDF305:DDL305"/>
    <mergeCell ref="DDM305:DDS305"/>
    <mergeCell ref="DDT305:DDZ305"/>
    <mergeCell ref="DEA305:DEG305"/>
    <mergeCell ref="DEH305:DEN305"/>
    <mergeCell ref="DEO305:DEU305"/>
    <mergeCell ref="DEV305:DFB305"/>
    <mergeCell ref="DFC305:DFI305"/>
    <mergeCell ref="DFJ305:DFP305"/>
    <mergeCell ref="DFQ305:DFW305"/>
    <mergeCell ref="DFX305:DGD305"/>
    <mergeCell ref="DGE305:DGK305"/>
    <mergeCell ref="DGL305:DGR305"/>
    <mergeCell ref="DGS305:DGY305"/>
    <mergeCell ref="DGZ305:DHF305"/>
    <mergeCell ref="DHG305:DHM305"/>
    <mergeCell ref="CYJ305:CYP305"/>
    <mergeCell ref="CYQ305:CYW305"/>
    <mergeCell ref="CYX305:CZD305"/>
    <mergeCell ref="CZE305:CZK305"/>
    <mergeCell ref="CZL305:CZR305"/>
    <mergeCell ref="CZS305:CZY305"/>
    <mergeCell ref="CZZ305:DAF305"/>
    <mergeCell ref="DAG305:DAM305"/>
    <mergeCell ref="DAN305:DAT305"/>
    <mergeCell ref="DAU305:DBA305"/>
    <mergeCell ref="DBB305:DBH305"/>
    <mergeCell ref="DBI305:DBO305"/>
    <mergeCell ref="DBP305:DBV305"/>
    <mergeCell ref="DBW305:DCC305"/>
    <mergeCell ref="DCD305:DCJ305"/>
    <mergeCell ref="DCK305:DCQ305"/>
    <mergeCell ref="DCR305:DCX305"/>
    <mergeCell ref="CTU305:CUA305"/>
    <mergeCell ref="CUB305:CUH305"/>
    <mergeCell ref="CUI305:CUO305"/>
    <mergeCell ref="CUP305:CUV305"/>
    <mergeCell ref="CUW305:CVC305"/>
    <mergeCell ref="CVD305:CVJ305"/>
    <mergeCell ref="CVK305:CVQ305"/>
    <mergeCell ref="CVR305:CVX305"/>
    <mergeCell ref="CVY305:CWE305"/>
    <mergeCell ref="CWF305:CWL305"/>
    <mergeCell ref="CWM305:CWS305"/>
    <mergeCell ref="CWT305:CWZ305"/>
    <mergeCell ref="CXA305:CXG305"/>
    <mergeCell ref="CXH305:CXN305"/>
    <mergeCell ref="CXO305:CXU305"/>
    <mergeCell ref="CXV305:CYB305"/>
    <mergeCell ref="CYC305:CYI305"/>
    <mergeCell ref="CPF305:CPL305"/>
    <mergeCell ref="CPM305:CPS305"/>
    <mergeCell ref="CPT305:CPZ305"/>
    <mergeCell ref="CQA305:CQG305"/>
    <mergeCell ref="CQH305:CQN305"/>
    <mergeCell ref="CQO305:CQU305"/>
    <mergeCell ref="CQV305:CRB305"/>
    <mergeCell ref="CRC305:CRI305"/>
    <mergeCell ref="CRJ305:CRP305"/>
    <mergeCell ref="CRQ305:CRW305"/>
    <mergeCell ref="CRX305:CSD305"/>
    <mergeCell ref="CSE305:CSK305"/>
    <mergeCell ref="CSL305:CSR305"/>
    <mergeCell ref="CSS305:CSY305"/>
    <mergeCell ref="CSZ305:CTF305"/>
    <mergeCell ref="CTG305:CTM305"/>
    <mergeCell ref="CTN305:CTT305"/>
    <mergeCell ref="CKQ305:CKW305"/>
    <mergeCell ref="CKX305:CLD305"/>
    <mergeCell ref="CLE305:CLK305"/>
    <mergeCell ref="CLL305:CLR305"/>
    <mergeCell ref="CLS305:CLY305"/>
    <mergeCell ref="CLZ305:CMF305"/>
    <mergeCell ref="CMG305:CMM305"/>
    <mergeCell ref="CMN305:CMT305"/>
    <mergeCell ref="CMU305:CNA305"/>
    <mergeCell ref="CNB305:CNH305"/>
    <mergeCell ref="CNI305:CNO305"/>
    <mergeCell ref="CNP305:CNV305"/>
    <mergeCell ref="CNW305:COC305"/>
    <mergeCell ref="COD305:COJ305"/>
    <mergeCell ref="COK305:COQ305"/>
    <mergeCell ref="COR305:COX305"/>
    <mergeCell ref="COY305:CPE305"/>
    <mergeCell ref="CGB305:CGH305"/>
    <mergeCell ref="CGI305:CGO305"/>
    <mergeCell ref="CGP305:CGV305"/>
    <mergeCell ref="CGW305:CHC305"/>
    <mergeCell ref="CHD305:CHJ305"/>
    <mergeCell ref="CHK305:CHQ305"/>
    <mergeCell ref="CHR305:CHX305"/>
    <mergeCell ref="CHY305:CIE305"/>
    <mergeCell ref="CIF305:CIL305"/>
    <mergeCell ref="CIM305:CIS305"/>
    <mergeCell ref="CIT305:CIZ305"/>
    <mergeCell ref="CJA305:CJG305"/>
    <mergeCell ref="CJH305:CJN305"/>
    <mergeCell ref="CJO305:CJU305"/>
    <mergeCell ref="CJV305:CKB305"/>
    <mergeCell ref="CKC305:CKI305"/>
    <mergeCell ref="CKJ305:CKP305"/>
    <mergeCell ref="CBM305:CBS305"/>
    <mergeCell ref="CBT305:CBZ305"/>
    <mergeCell ref="CCA305:CCG305"/>
    <mergeCell ref="CCH305:CCN305"/>
    <mergeCell ref="CCO305:CCU305"/>
    <mergeCell ref="CCV305:CDB305"/>
    <mergeCell ref="CDC305:CDI305"/>
    <mergeCell ref="CDJ305:CDP305"/>
    <mergeCell ref="CDQ305:CDW305"/>
    <mergeCell ref="CDX305:CED305"/>
    <mergeCell ref="CEE305:CEK305"/>
    <mergeCell ref="CEL305:CER305"/>
    <mergeCell ref="CES305:CEY305"/>
    <mergeCell ref="CEZ305:CFF305"/>
    <mergeCell ref="CFG305:CFM305"/>
    <mergeCell ref="CFN305:CFT305"/>
    <mergeCell ref="CFU305:CGA305"/>
    <mergeCell ref="BWX305:BXD305"/>
    <mergeCell ref="BXE305:BXK305"/>
    <mergeCell ref="BXL305:BXR305"/>
    <mergeCell ref="BXS305:BXY305"/>
    <mergeCell ref="BXZ305:BYF305"/>
    <mergeCell ref="BYG305:BYM305"/>
    <mergeCell ref="BYN305:BYT305"/>
    <mergeCell ref="BYU305:BZA305"/>
    <mergeCell ref="BZB305:BZH305"/>
    <mergeCell ref="BZI305:BZO305"/>
    <mergeCell ref="BZP305:BZV305"/>
    <mergeCell ref="BZW305:CAC305"/>
    <mergeCell ref="CAD305:CAJ305"/>
    <mergeCell ref="CAK305:CAQ305"/>
    <mergeCell ref="CAR305:CAX305"/>
    <mergeCell ref="CAY305:CBE305"/>
    <mergeCell ref="CBF305:CBL305"/>
    <mergeCell ref="BSI305:BSO305"/>
    <mergeCell ref="BSP305:BSV305"/>
    <mergeCell ref="BSW305:BTC305"/>
    <mergeCell ref="BTD305:BTJ305"/>
    <mergeCell ref="BTK305:BTQ305"/>
    <mergeCell ref="BTR305:BTX305"/>
    <mergeCell ref="BTY305:BUE305"/>
    <mergeCell ref="BUF305:BUL305"/>
    <mergeCell ref="BUM305:BUS305"/>
    <mergeCell ref="BUT305:BUZ305"/>
    <mergeCell ref="BVA305:BVG305"/>
    <mergeCell ref="BVH305:BVN305"/>
    <mergeCell ref="BVO305:BVU305"/>
    <mergeCell ref="BVV305:BWB305"/>
    <mergeCell ref="BWC305:BWI305"/>
    <mergeCell ref="BWJ305:BWP305"/>
    <mergeCell ref="BWQ305:BWW305"/>
    <mergeCell ref="BNT305:BNZ305"/>
    <mergeCell ref="BOA305:BOG305"/>
    <mergeCell ref="BOH305:BON305"/>
    <mergeCell ref="BOO305:BOU305"/>
    <mergeCell ref="BOV305:BPB305"/>
    <mergeCell ref="BPC305:BPI305"/>
    <mergeCell ref="BPJ305:BPP305"/>
    <mergeCell ref="BPQ305:BPW305"/>
    <mergeCell ref="BPX305:BQD305"/>
    <mergeCell ref="BQE305:BQK305"/>
    <mergeCell ref="BQL305:BQR305"/>
    <mergeCell ref="BQS305:BQY305"/>
    <mergeCell ref="BQZ305:BRF305"/>
    <mergeCell ref="BRG305:BRM305"/>
    <mergeCell ref="BRN305:BRT305"/>
    <mergeCell ref="BRU305:BSA305"/>
    <mergeCell ref="BSB305:BSH305"/>
    <mergeCell ref="BJE305:BJK305"/>
    <mergeCell ref="BJL305:BJR305"/>
    <mergeCell ref="BJS305:BJY305"/>
    <mergeCell ref="BJZ305:BKF305"/>
    <mergeCell ref="BKG305:BKM305"/>
    <mergeCell ref="BKN305:BKT305"/>
    <mergeCell ref="BKU305:BLA305"/>
    <mergeCell ref="BLB305:BLH305"/>
    <mergeCell ref="BLI305:BLO305"/>
    <mergeCell ref="BLP305:BLV305"/>
    <mergeCell ref="BLW305:BMC305"/>
    <mergeCell ref="BMD305:BMJ305"/>
    <mergeCell ref="BMK305:BMQ305"/>
    <mergeCell ref="BMR305:BMX305"/>
    <mergeCell ref="BMY305:BNE305"/>
    <mergeCell ref="BNF305:BNL305"/>
    <mergeCell ref="BNM305:BNS305"/>
    <mergeCell ref="BEP305:BEV305"/>
    <mergeCell ref="BEW305:BFC305"/>
    <mergeCell ref="BFD305:BFJ305"/>
    <mergeCell ref="BFK305:BFQ305"/>
    <mergeCell ref="BFR305:BFX305"/>
    <mergeCell ref="BFY305:BGE305"/>
    <mergeCell ref="BGF305:BGL305"/>
    <mergeCell ref="BGM305:BGS305"/>
    <mergeCell ref="BGT305:BGZ305"/>
    <mergeCell ref="BHA305:BHG305"/>
    <mergeCell ref="BHH305:BHN305"/>
    <mergeCell ref="BHO305:BHU305"/>
    <mergeCell ref="BHV305:BIB305"/>
    <mergeCell ref="BIC305:BII305"/>
    <mergeCell ref="BIJ305:BIP305"/>
    <mergeCell ref="BIQ305:BIW305"/>
    <mergeCell ref="BIX305:BJD305"/>
    <mergeCell ref="BAA305:BAG305"/>
    <mergeCell ref="BAH305:BAN305"/>
    <mergeCell ref="BAO305:BAU305"/>
    <mergeCell ref="BAV305:BBB305"/>
    <mergeCell ref="BBC305:BBI305"/>
    <mergeCell ref="BBJ305:BBP305"/>
    <mergeCell ref="BBQ305:BBW305"/>
    <mergeCell ref="BBX305:BCD305"/>
    <mergeCell ref="BCE305:BCK305"/>
    <mergeCell ref="BCL305:BCR305"/>
    <mergeCell ref="BCS305:BCY305"/>
    <mergeCell ref="BCZ305:BDF305"/>
    <mergeCell ref="BDG305:BDM305"/>
    <mergeCell ref="BDN305:BDT305"/>
    <mergeCell ref="BDU305:BEA305"/>
    <mergeCell ref="BEB305:BEH305"/>
    <mergeCell ref="BEI305:BEO305"/>
    <mergeCell ref="AVL305:AVR305"/>
    <mergeCell ref="AVS305:AVY305"/>
    <mergeCell ref="AVZ305:AWF305"/>
    <mergeCell ref="AWG305:AWM305"/>
    <mergeCell ref="AWN305:AWT305"/>
    <mergeCell ref="AWU305:AXA305"/>
    <mergeCell ref="AXB305:AXH305"/>
    <mergeCell ref="AXI305:AXO305"/>
    <mergeCell ref="AXP305:AXV305"/>
    <mergeCell ref="AXW305:AYC305"/>
    <mergeCell ref="AYD305:AYJ305"/>
    <mergeCell ref="AYK305:AYQ305"/>
    <mergeCell ref="AYR305:AYX305"/>
    <mergeCell ref="AYY305:AZE305"/>
    <mergeCell ref="AZF305:AZL305"/>
    <mergeCell ref="AZM305:AZS305"/>
    <mergeCell ref="AZT305:AZZ305"/>
    <mergeCell ref="AQW305:ARC305"/>
    <mergeCell ref="ARD305:ARJ305"/>
    <mergeCell ref="ARK305:ARQ305"/>
    <mergeCell ref="ARR305:ARX305"/>
    <mergeCell ref="ARY305:ASE305"/>
    <mergeCell ref="ASF305:ASL305"/>
    <mergeCell ref="ASM305:ASS305"/>
    <mergeCell ref="AST305:ASZ305"/>
    <mergeCell ref="ATA305:ATG305"/>
    <mergeCell ref="ATH305:ATN305"/>
    <mergeCell ref="ATO305:ATU305"/>
    <mergeCell ref="ATV305:AUB305"/>
    <mergeCell ref="AUC305:AUI305"/>
    <mergeCell ref="AUJ305:AUP305"/>
    <mergeCell ref="AUQ305:AUW305"/>
    <mergeCell ref="AUX305:AVD305"/>
    <mergeCell ref="AVE305:AVK305"/>
    <mergeCell ref="AMH305:AMN305"/>
    <mergeCell ref="AMO305:AMU305"/>
    <mergeCell ref="AMV305:ANB305"/>
    <mergeCell ref="ANC305:ANI305"/>
    <mergeCell ref="ANJ305:ANP305"/>
    <mergeCell ref="ANQ305:ANW305"/>
    <mergeCell ref="ANX305:AOD305"/>
    <mergeCell ref="AOE305:AOK305"/>
    <mergeCell ref="AOL305:AOR305"/>
    <mergeCell ref="AOS305:AOY305"/>
    <mergeCell ref="AOZ305:APF305"/>
    <mergeCell ref="APG305:APM305"/>
    <mergeCell ref="APN305:APT305"/>
    <mergeCell ref="APU305:AQA305"/>
    <mergeCell ref="AQB305:AQH305"/>
    <mergeCell ref="AQI305:AQO305"/>
    <mergeCell ref="AQP305:AQV305"/>
    <mergeCell ref="AHS305:AHY305"/>
    <mergeCell ref="AHZ305:AIF305"/>
    <mergeCell ref="AIG305:AIM305"/>
    <mergeCell ref="AIN305:AIT305"/>
    <mergeCell ref="AIU305:AJA305"/>
    <mergeCell ref="AJB305:AJH305"/>
    <mergeCell ref="AJI305:AJO305"/>
    <mergeCell ref="AJP305:AJV305"/>
    <mergeCell ref="AJW305:AKC305"/>
    <mergeCell ref="AKD305:AKJ305"/>
    <mergeCell ref="AKK305:AKQ305"/>
    <mergeCell ref="AKR305:AKX305"/>
    <mergeCell ref="AKY305:ALE305"/>
    <mergeCell ref="ALF305:ALL305"/>
    <mergeCell ref="ALM305:ALS305"/>
    <mergeCell ref="ALT305:ALZ305"/>
    <mergeCell ref="AMA305:AMG305"/>
    <mergeCell ref="ADD305:ADJ305"/>
    <mergeCell ref="ADK305:ADQ305"/>
    <mergeCell ref="ADR305:ADX305"/>
    <mergeCell ref="ADY305:AEE305"/>
    <mergeCell ref="AEF305:AEL305"/>
    <mergeCell ref="AEM305:AES305"/>
    <mergeCell ref="AET305:AEZ305"/>
    <mergeCell ref="AFA305:AFG305"/>
    <mergeCell ref="AFH305:AFN305"/>
    <mergeCell ref="AFO305:AFU305"/>
    <mergeCell ref="AFV305:AGB305"/>
    <mergeCell ref="AGC305:AGI305"/>
    <mergeCell ref="AGJ305:AGP305"/>
    <mergeCell ref="AGQ305:AGW305"/>
    <mergeCell ref="AGX305:AHD305"/>
    <mergeCell ref="AHE305:AHK305"/>
    <mergeCell ref="AHL305:AHR305"/>
    <mergeCell ref="YO305:YU305"/>
    <mergeCell ref="YV305:ZB305"/>
    <mergeCell ref="ZC305:ZI305"/>
    <mergeCell ref="ZJ305:ZP305"/>
    <mergeCell ref="ZQ305:ZW305"/>
    <mergeCell ref="ZX305:AAD305"/>
    <mergeCell ref="AAE305:AAK305"/>
    <mergeCell ref="AAL305:AAR305"/>
    <mergeCell ref="AAS305:AAY305"/>
    <mergeCell ref="AAZ305:ABF305"/>
    <mergeCell ref="ABG305:ABM305"/>
    <mergeCell ref="ABN305:ABT305"/>
    <mergeCell ref="ABU305:ACA305"/>
    <mergeCell ref="ACB305:ACH305"/>
    <mergeCell ref="ACI305:ACO305"/>
    <mergeCell ref="ACP305:ACV305"/>
    <mergeCell ref="ACW305:ADC305"/>
    <mergeCell ref="TZ305:UF305"/>
    <mergeCell ref="UG305:UM305"/>
    <mergeCell ref="UN305:UT305"/>
    <mergeCell ref="UU305:VA305"/>
    <mergeCell ref="VB305:VH305"/>
    <mergeCell ref="VI305:VO305"/>
    <mergeCell ref="VP305:VV305"/>
    <mergeCell ref="VW305:WC305"/>
    <mergeCell ref="WD305:WJ305"/>
    <mergeCell ref="WK305:WQ305"/>
    <mergeCell ref="WR305:WX305"/>
    <mergeCell ref="WY305:XE305"/>
    <mergeCell ref="XF305:XL305"/>
    <mergeCell ref="XM305:XS305"/>
    <mergeCell ref="XT305:XZ305"/>
    <mergeCell ref="YA305:YG305"/>
    <mergeCell ref="YH305:YN305"/>
    <mergeCell ref="PK305:PQ305"/>
    <mergeCell ref="PR305:PX305"/>
    <mergeCell ref="PY305:QE305"/>
    <mergeCell ref="QF305:QL305"/>
    <mergeCell ref="QM305:QS305"/>
    <mergeCell ref="QT305:QZ305"/>
    <mergeCell ref="RA305:RG305"/>
    <mergeCell ref="RH305:RN305"/>
    <mergeCell ref="RO305:RU305"/>
    <mergeCell ref="RV305:SB305"/>
    <mergeCell ref="SC305:SI305"/>
    <mergeCell ref="SJ305:SP305"/>
    <mergeCell ref="SQ305:SW305"/>
    <mergeCell ref="SX305:TD305"/>
    <mergeCell ref="TE305:TK305"/>
    <mergeCell ref="TL305:TR305"/>
    <mergeCell ref="TS305:TY305"/>
    <mergeCell ref="KV305:LB305"/>
    <mergeCell ref="LC305:LI305"/>
    <mergeCell ref="LJ305:LP305"/>
    <mergeCell ref="LQ305:LW305"/>
    <mergeCell ref="LX305:MD305"/>
    <mergeCell ref="ME305:MK305"/>
    <mergeCell ref="ML305:MR305"/>
    <mergeCell ref="MS305:MY305"/>
    <mergeCell ref="MZ305:NF305"/>
    <mergeCell ref="NG305:NM305"/>
    <mergeCell ref="NN305:NT305"/>
    <mergeCell ref="NU305:OA305"/>
    <mergeCell ref="OB305:OH305"/>
    <mergeCell ref="OI305:OO305"/>
    <mergeCell ref="OP305:OV305"/>
    <mergeCell ref="OW305:PC305"/>
    <mergeCell ref="PD305:PJ305"/>
    <mergeCell ref="GG305:GM305"/>
    <mergeCell ref="GN305:GT305"/>
    <mergeCell ref="GU305:HA305"/>
    <mergeCell ref="HB305:HH305"/>
    <mergeCell ref="HI305:HO305"/>
    <mergeCell ref="HP305:HV305"/>
    <mergeCell ref="HW305:IC305"/>
    <mergeCell ref="ID305:IJ305"/>
    <mergeCell ref="IK305:IQ305"/>
    <mergeCell ref="IR305:IX305"/>
    <mergeCell ref="IY305:JE305"/>
    <mergeCell ref="JF305:JL305"/>
    <mergeCell ref="JM305:JS305"/>
    <mergeCell ref="JT305:JZ305"/>
    <mergeCell ref="KA305:KG305"/>
    <mergeCell ref="KH305:KN305"/>
    <mergeCell ref="KO305:KU305"/>
    <mergeCell ref="BR305:BX305"/>
    <mergeCell ref="BY305:CE305"/>
    <mergeCell ref="CF305:CL305"/>
    <mergeCell ref="CM305:CS305"/>
    <mergeCell ref="CT305:CZ305"/>
    <mergeCell ref="DA305:DG305"/>
    <mergeCell ref="DH305:DN305"/>
    <mergeCell ref="DO305:DU305"/>
    <mergeCell ref="DV305:EB305"/>
    <mergeCell ref="EC305:EI305"/>
    <mergeCell ref="EJ305:EP305"/>
    <mergeCell ref="EQ305:EW305"/>
    <mergeCell ref="EX305:FD305"/>
    <mergeCell ref="FE305:FK305"/>
    <mergeCell ref="FL305:FR305"/>
    <mergeCell ref="FS305:FY305"/>
    <mergeCell ref="FZ305:GF305"/>
    <mergeCell ref="A125:F125"/>
    <mergeCell ref="A188:F188"/>
    <mergeCell ref="A236:F236"/>
    <mergeCell ref="A242:F242"/>
    <mergeCell ref="A269:F269"/>
    <mergeCell ref="A277:F277"/>
    <mergeCell ref="A285:F285"/>
    <mergeCell ref="A288:F288"/>
    <mergeCell ref="A296:F296"/>
    <mergeCell ref="A305:F305"/>
    <mergeCell ref="G305:M305"/>
    <mergeCell ref="N305:T305"/>
    <mergeCell ref="U305:AA305"/>
    <mergeCell ref="AB305:AH305"/>
    <mergeCell ref="AI305:AO305"/>
    <mergeCell ref="AP305:AV305"/>
    <mergeCell ref="AW305:BC305"/>
    <mergeCell ref="BD305:BJ305"/>
    <mergeCell ref="BK305:BQ305"/>
    <mergeCell ref="A1:F1"/>
    <mergeCell ref="A2:F2"/>
    <mergeCell ref="A3:F3"/>
    <mergeCell ref="A4:F4"/>
    <mergeCell ref="A6:F6"/>
    <mergeCell ref="A7:F7"/>
    <mergeCell ref="A14:F14"/>
    <mergeCell ref="A21:F21"/>
    <mergeCell ref="A24:F24"/>
    <mergeCell ref="A25:F25"/>
    <mergeCell ref="A29:F29"/>
    <mergeCell ref="A38:F38"/>
    <mergeCell ref="A43:F43"/>
    <mergeCell ref="A44:F44"/>
    <mergeCell ref="A60:F60"/>
  </mergeCells>
  <phoneticPr fontId="5" type="noConversion"/>
  <pageMargins left="0.70069444444444395" right="0.70069444444444395" top="0.75208333333333299" bottom="0.75208333333333299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C896-D37C-4692-B0C0-241EF86036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pavelivanov140282@gmail.com</cp:lastModifiedBy>
  <cp:revision>9</cp:revision>
  <dcterms:created xsi:type="dcterms:W3CDTF">2022-05-11T14:09:42Z</dcterms:created>
  <dcterms:modified xsi:type="dcterms:W3CDTF">2024-03-29T05:15:00Z</dcterms:modified>
  <dc:language>ru-RU</dc:language>
</cp:coreProperties>
</file>